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中式面点初赛成绩公示" sheetId="4" r:id="rId1"/>
  </sheets>
  <definedNames>
    <definedName name="_xlnm._FilterDatabase" localSheetId="0" hidden="1">中式面点初赛成绩公示!$A$3:$I$27</definedName>
  </definedNames>
  <calcPr calcId="144525"/>
</workbook>
</file>

<file path=xl/sharedStrings.xml><?xml version="1.0" encoding="utf-8"?>
<sst xmlns="http://schemas.openxmlformats.org/spreadsheetml/2006/main" count="62" uniqueCount="46">
  <si>
    <t xml:space="preserve">北京市第十届残疾人职业技能竞赛通州赛区                                      中式面点决赛成绩公示           </t>
  </si>
  <si>
    <t xml:space="preserve">名次 </t>
  </si>
  <si>
    <t>姓 名</t>
  </si>
  <si>
    <t>选手证号</t>
  </si>
  <si>
    <t>报名城区</t>
  </si>
  <si>
    <t>实操成绩（1,2）</t>
  </si>
  <si>
    <t>总分数</t>
  </si>
  <si>
    <t>总成绩</t>
  </si>
  <si>
    <t>备注</t>
  </si>
  <si>
    <t>提褶包子</t>
  </si>
  <si>
    <t>酥皮类点心</t>
  </si>
  <si>
    <t>孙  玮</t>
  </si>
  <si>
    <t>通州区</t>
  </si>
  <si>
    <t>毕  强</t>
  </si>
  <si>
    <t>朝阳区</t>
  </si>
  <si>
    <t>邵春霞</t>
  </si>
  <si>
    <t>延庆区</t>
  </si>
  <si>
    <t>张永利</t>
  </si>
  <si>
    <t>顺义区</t>
  </si>
  <si>
    <t>孙卫国</t>
  </si>
  <si>
    <t>付海兰</t>
  </si>
  <si>
    <t>石  虹</t>
  </si>
  <si>
    <t>海淀区</t>
  </si>
  <si>
    <t>赵乾坤</t>
  </si>
  <si>
    <t>张  玉</t>
  </si>
  <si>
    <t>闫振东</t>
  </si>
  <si>
    <t>胡丽丽</t>
  </si>
  <si>
    <t>李  蓉</t>
  </si>
  <si>
    <t>赵国清</t>
  </si>
  <si>
    <t>密云区</t>
  </si>
  <si>
    <t>依据扣分原因排序13</t>
  </si>
  <si>
    <t>丁立生</t>
  </si>
  <si>
    <t>依据扣分原因排序14</t>
  </si>
  <si>
    <t>刘静涛</t>
  </si>
  <si>
    <t>依据扣分原因排序15</t>
  </si>
  <si>
    <t>李桂花</t>
  </si>
  <si>
    <t>怀柔区</t>
  </si>
  <si>
    <t>黄  弘</t>
  </si>
  <si>
    <t>黄  飞</t>
  </si>
  <si>
    <t>刘廷江</t>
  </si>
  <si>
    <t>韩  顺</t>
  </si>
  <si>
    <t>李爱民</t>
  </si>
  <si>
    <t>东城区</t>
  </si>
  <si>
    <t>任小强</t>
  </si>
  <si>
    <t>焦立明</t>
  </si>
  <si>
    <t>郭  际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</si>
</sst>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4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6" fillId="16" borderId="5" applyNumberFormat="false" applyAlignment="false" applyProtection="false">
      <alignment vertical="center"/>
    </xf>
    <xf numFmtId="0" fontId="17" fillId="18" borderId="6" applyNumberForma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8" fillId="16" borderId="2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5" borderId="2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177" fontId="1" fillId="0" borderId="0" xfId="0" applyNumberFormat="true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176" fontId="8" fillId="0" borderId="1" xfId="0" applyNumberFormat="true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7"/>
  <sheetViews>
    <sheetView tabSelected="1" view="pageBreakPreview" zoomScaleNormal="100" zoomScaleSheetLayoutView="100" workbookViewId="0">
      <selection activeCell="D4" sqref="D4:D6"/>
    </sheetView>
  </sheetViews>
  <sheetFormatPr defaultColWidth="9" defaultRowHeight="13.5"/>
  <cols>
    <col min="1" max="1" width="9" style="1" customWidth="true"/>
    <col min="2" max="3" width="12" style="1" customWidth="true"/>
    <col min="4" max="4" width="12.6666666666667" style="1" customWidth="true"/>
    <col min="5" max="5" width="13.4416666666667" style="4" customWidth="true"/>
    <col min="6" max="7" width="13.4416666666667" style="1" customWidth="true"/>
    <col min="8" max="8" width="14.2166666666667" style="1" customWidth="true"/>
    <col min="9" max="9" width="16.875" style="1" customWidth="true"/>
    <col min="10" max="16384" width="9" style="1"/>
  </cols>
  <sheetData>
    <row r="1" ht="75" customHeight="true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true" ht="30" customHeight="true" spans="1:9">
      <c r="A2" s="6" t="s">
        <v>1</v>
      </c>
      <c r="B2" s="6" t="s">
        <v>2</v>
      </c>
      <c r="C2" s="6" t="s">
        <v>3</v>
      </c>
      <c r="D2" s="6" t="s">
        <v>4</v>
      </c>
      <c r="E2" s="12" t="s">
        <v>5</v>
      </c>
      <c r="F2" s="6"/>
      <c r="G2" s="6" t="s">
        <v>6</v>
      </c>
      <c r="H2" s="6" t="s">
        <v>7</v>
      </c>
      <c r="I2" s="6" t="s">
        <v>8</v>
      </c>
    </row>
    <row r="3" s="2" customFormat="true" ht="28" customHeight="true" spans="1:9">
      <c r="A3" s="6"/>
      <c r="B3" s="6"/>
      <c r="C3" s="6"/>
      <c r="D3" s="6"/>
      <c r="E3" s="12" t="s">
        <v>9</v>
      </c>
      <c r="F3" s="6" t="s">
        <v>10</v>
      </c>
      <c r="G3" s="6"/>
      <c r="H3" s="6"/>
      <c r="I3" s="6"/>
    </row>
    <row r="4" s="3" customFormat="true" ht="28" customHeight="true" spans="1:9">
      <c r="A4" s="7">
        <v>1</v>
      </c>
      <c r="B4" s="8" t="s">
        <v>11</v>
      </c>
      <c r="C4" s="8">
        <v>13</v>
      </c>
      <c r="D4" s="8" t="s">
        <v>12</v>
      </c>
      <c r="E4" s="13">
        <f>39+41+48+42+46</f>
        <v>216</v>
      </c>
      <c r="F4" s="14">
        <f>41+38+47+40+48</f>
        <v>214</v>
      </c>
      <c r="G4" s="14">
        <f t="shared" ref="G4:G24" si="0">E4+F4</f>
        <v>430</v>
      </c>
      <c r="H4" s="15">
        <f t="shared" ref="H4:H24" si="1">G4/5</f>
        <v>86</v>
      </c>
      <c r="I4" s="7"/>
    </row>
    <row r="5" s="3" customFormat="true" ht="28" customHeight="true" spans="1:9">
      <c r="A5" s="7">
        <v>2</v>
      </c>
      <c r="B5" s="9" t="s">
        <v>13</v>
      </c>
      <c r="C5" s="9">
        <v>16</v>
      </c>
      <c r="D5" s="10" t="s">
        <v>14</v>
      </c>
      <c r="E5" s="13">
        <f>43+46+45+41+42</f>
        <v>217</v>
      </c>
      <c r="F5" s="14">
        <f>46+45+42+37+41</f>
        <v>211</v>
      </c>
      <c r="G5" s="14">
        <f t="shared" si="0"/>
        <v>428</v>
      </c>
      <c r="H5" s="15">
        <f t="shared" si="1"/>
        <v>85.6</v>
      </c>
      <c r="I5" s="7"/>
    </row>
    <row r="6" s="3" customFormat="true" ht="28" customHeight="true" spans="1:9">
      <c r="A6" s="7">
        <v>3</v>
      </c>
      <c r="B6" s="11" t="s">
        <v>15</v>
      </c>
      <c r="C6" s="11">
        <v>4</v>
      </c>
      <c r="D6" s="11" t="s">
        <v>16</v>
      </c>
      <c r="E6" s="13">
        <f>37+39+38+37+40</f>
        <v>191</v>
      </c>
      <c r="F6" s="13">
        <f>43+41+40+42+40</f>
        <v>206</v>
      </c>
      <c r="G6" s="14">
        <f t="shared" si="0"/>
        <v>397</v>
      </c>
      <c r="H6" s="15">
        <f t="shared" si="1"/>
        <v>79.4</v>
      </c>
      <c r="I6" s="7"/>
    </row>
    <row r="7" s="3" customFormat="true" ht="28" customHeight="true" spans="1:9">
      <c r="A7" s="7">
        <v>4</v>
      </c>
      <c r="B7" s="11" t="s">
        <v>17</v>
      </c>
      <c r="C7" s="11">
        <v>14</v>
      </c>
      <c r="D7" s="10" t="s">
        <v>18</v>
      </c>
      <c r="E7" s="13">
        <f>42+41+41+40+42</f>
        <v>206</v>
      </c>
      <c r="F7" s="14">
        <f>39+38+37+36+40</f>
        <v>190</v>
      </c>
      <c r="G7" s="14">
        <f t="shared" si="0"/>
        <v>396</v>
      </c>
      <c r="H7" s="15">
        <f t="shared" si="1"/>
        <v>79.2</v>
      </c>
      <c r="I7" s="7"/>
    </row>
    <row r="8" s="3" customFormat="true" ht="28" customHeight="true" spans="1:9">
      <c r="A8" s="7">
        <v>5</v>
      </c>
      <c r="B8" s="11" t="s">
        <v>19</v>
      </c>
      <c r="C8" s="11">
        <v>20</v>
      </c>
      <c r="D8" s="10" t="s">
        <v>18</v>
      </c>
      <c r="E8" s="13">
        <f>35+35+35+37+35</f>
        <v>177</v>
      </c>
      <c r="F8" s="14">
        <f>42+40+40+39+41</f>
        <v>202</v>
      </c>
      <c r="G8" s="14">
        <f t="shared" si="0"/>
        <v>379</v>
      </c>
      <c r="H8" s="15">
        <f t="shared" si="1"/>
        <v>75.8</v>
      </c>
      <c r="I8" s="7"/>
    </row>
    <row r="9" s="3" customFormat="true" ht="28" customHeight="true" spans="1:9">
      <c r="A9" s="7">
        <v>6</v>
      </c>
      <c r="B9" s="11" t="s">
        <v>20</v>
      </c>
      <c r="C9" s="11">
        <v>2</v>
      </c>
      <c r="D9" s="10" t="s">
        <v>18</v>
      </c>
      <c r="E9" s="13">
        <f>36+36+35+37+35</f>
        <v>179</v>
      </c>
      <c r="F9" s="14">
        <f>40+39+38+39+39</f>
        <v>195</v>
      </c>
      <c r="G9" s="14">
        <f t="shared" si="0"/>
        <v>374</v>
      </c>
      <c r="H9" s="15">
        <f t="shared" si="1"/>
        <v>74.8</v>
      </c>
      <c r="I9" s="7"/>
    </row>
    <row r="10" s="3" customFormat="true" ht="27" customHeight="true" spans="1:9">
      <c r="A10" s="7">
        <v>7</v>
      </c>
      <c r="B10" s="11" t="s">
        <v>21</v>
      </c>
      <c r="C10" s="11">
        <v>19</v>
      </c>
      <c r="D10" s="11" t="s">
        <v>22</v>
      </c>
      <c r="E10" s="13">
        <f>40+41+40+40+37</f>
        <v>198</v>
      </c>
      <c r="F10" s="14">
        <f>37+36+28+33+40</f>
        <v>174</v>
      </c>
      <c r="G10" s="14">
        <f t="shared" si="0"/>
        <v>372</v>
      </c>
      <c r="H10" s="15">
        <f t="shared" si="1"/>
        <v>74.4</v>
      </c>
      <c r="I10" s="7"/>
    </row>
    <row r="11" s="3" customFormat="true" ht="28" customHeight="true" spans="1:9">
      <c r="A11" s="7">
        <v>8</v>
      </c>
      <c r="B11" s="11" t="s">
        <v>23</v>
      </c>
      <c r="C11" s="11">
        <v>11</v>
      </c>
      <c r="D11" s="10" t="s">
        <v>18</v>
      </c>
      <c r="E11" s="13">
        <f>39+37+37+38+37</f>
        <v>188</v>
      </c>
      <c r="F11" s="14">
        <f>37+37+35+38+36</f>
        <v>183</v>
      </c>
      <c r="G11" s="14">
        <f t="shared" si="0"/>
        <v>371</v>
      </c>
      <c r="H11" s="15">
        <f t="shared" si="1"/>
        <v>74.2</v>
      </c>
      <c r="I11" s="7"/>
    </row>
    <row r="12" s="3" customFormat="true" ht="28" customHeight="true" spans="1:9">
      <c r="A12" s="7">
        <v>9</v>
      </c>
      <c r="B12" s="9" t="s">
        <v>24</v>
      </c>
      <c r="C12" s="9">
        <v>3</v>
      </c>
      <c r="D12" s="10" t="s">
        <v>14</v>
      </c>
      <c r="E12" s="13">
        <f>35+34+34+36+34</f>
        <v>173</v>
      </c>
      <c r="F12" s="14">
        <f>39+37+37+39+38</f>
        <v>190</v>
      </c>
      <c r="G12" s="14">
        <f t="shared" si="0"/>
        <v>363</v>
      </c>
      <c r="H12" s="15">
        <f t="shared" si="1"/>
        <v>72.6</v>
      </c>
      <c r="I12" s="7"/>
    </row>
    <row r="13" s="3" customFormat="true" ht="28" customHeight="true" spans="1:9">
      <c r="A13" s="7">
        <v>10</v>
      </c>
      <c r="B13" s="8" t="s">
        <v>25</v>
      </c>
      <c r="C13" s="8">
        <v>5</v>
      </c>
      <c r="D13" s="8" t="s">
        <v>12</v>
      </c>
      <c r="E13" s="13">
        <f>40+29+47+43+47</f>
        <v>206</v>
      </c>
      <c r="F13" s="14">
        <f>38+28+31+28+30</f>
        <v>155</v>
      </c>
      <c r="G13" s="14">
        <f t="shared" si="0"/>
        <v>361</v>
      </c>
      <c r="H13" s="15">
        <f t="shared" si="1"/>
        <v>72.2</v>
      </c>
      <c r="I13" s="7"/>
    </row>
    <row r="14" s="3" customFormat="true" ht="28" customHeight="true" spans="1:9">
      <c r="A14" s="7">
        <v>11</v>
      </c>
      <c r="B14" s="9" t="s">
        <v>26</v>
      </c>
      <c r="C14" s="9">
        <v>21</v>
      </c>
      <c r="D14" s="11" t="s">
        <v>22</v>
      </c>
      <c r="E14" s="13">
        <f>40+39+34+37+37</f>
        <v>187</v>
      </c>
      <c r="F14" s="14">
        <f>33+36+32+34+35</f>
        <v>170</v>
      </c>
      <c r="G14" s="14">
        <f t="shared" si="0"/>
        <v>357</v>
      </c>
      <c r="H14" s="15">
        <f t="shared" si="1"/>
        <v>71.4</v>
      </c>
      <c r="I14" s="7"/>
    </row>
    <row r="15" s="3" customFormat="true" ht="28" customHeight="true" spans="1:9">
      <c r="A15" s="7">
        <v>12</v>
      </c>
      <c r="B15" s="9" t="s">
        <v>27</v>
      </c>
      <c r="C15" s="9">
        <v>7</v>
      </c>
      <c r="D15" s="11" t="s">
        <v>22</v>
      </c>
      <c r="E15" s="13">
        <f>38+34+30+36+37</f>
        <v>175</v>
      </c>
      <c r="F15" s="14">
        <f>35+38+35+34+35</f>
        <v>177</v>
      </c>
      <c r="G15" s="14">
        <f t="shared" si="0"/>
        <v>352</v>
      </c>
      <c r="H15" s="15">
        <f t="shared" si="1"/>
        <v>70.4</v>
      </c>
      <c r="I15" s="7"/>
    </row>
    <row r="16" s="3" customFormat="true" ht="28" customHeight="true" spans="1:9">
      <c r="A16" s="7">
        <v>13</v>
      </c>
      <c r="B16" s="8" t="s">
        <v>28</v>
      </c>
      <c r="C16" s="8">
        <v>17</v>
      </c>
      <c r="D16" s="8" t="s">
        <v>29</v>
      </c>
      <c r="E16" s="13">
        <f>37+33+33+35+35</f>
        <v>173</v>
      </c>
      <c r="F16" s="14">
        <f>36+36+35+35+34</f>
        <v>176</v>
      </c>
      <c r="G16" s="14">
        <f t="shared" si="0"/>
        <v>349</v>
      </c>
      <c r="H16" s="15">
        <f t="shared" si="1"/>
        <v>69.8</v>
      </c>
      <c r="I16" s="16" t="s">
        <v>30</v>
      </c>
    </row>
    <row r="17" s="3" customFormat="true" ht="28" customHeight="true" spans="1:9">
      <c r="A17" s="7">
        <v>14</v>
      </c>
      <c r="B17" s="11" t="s">
        <v>31</v>
      </c>
      <c r="C17" s="11">
        <v>6</v>
      </c>
      <c r="D17" s="10" t="s">
        <v>18</v>
      </c>
      <c r="E17" s="13">
        <f>35+34+34+36+34</f>
        <v>173</v>
      </c>
      <c r="F17" s="14">
        <f>36+36+37+34+33</f>
        <v>176</v>
      </c>
      <c r="G17" s="14">
        <f t="shared" si="0"/>
        <v>349</v>
      </c>
      <c r="H17" s="15">
        <f t="shared" si="1"/>
        <v>69.8</v>
      </c>
      <c r="I17" s="16" t="s">
        <v>32</v>
      </c>
    </row>
    <row r="18" s="3" customFormat="true" ht="28" customHeight="true" spans="1:9">
      <c r="A18" s="7">
        <v>15</v>
      </c>
      <c r="B18" s="9" t="s">
        <v>33</v>
      </c>
      <c r="C18" s="9">
        <v>1</v>
      </c>
      <c r="D18" s="10" t="s">
        <v>14</v>
      </c>
      <c r="E18" s="13">
        <f>38+38+36+39+36</f>
        <v>187</v>
      </c>
      <c r="F18" s="14">
        <f>30+35+33+34+30</f>
        <v>162</v>
      </c>
      <c r="G18" s="14">
        <f t="shared" si="0"/>
        <v>349</v>
      </c>
      <c r="H18" s="15">
        <f t="shared" si="1"/>
        <v>69.8</v>
      </c>
      <c r="I18" s="16" t="s">
        <v>34</v>
      </c>
    </row>
    <row r="19" s="3" customFormat="true" ht="28" customHeight="true" spans="1:9">
      <c r="A19" s="7">
        <v>16</v>
      </c>
      <c r="B19" s="8" t="s">
        <v>35</v>
      </c>
      <c r="C19" s="8">
        <v>18</v>
      </c>
      <c r="D19" s="8" t="s">
        <v>36</v>
      </c>
      <c r="E19" s="13">
        <f>35+35+36+33+33</f>
        <v>172</v>
      </c>
      <c r="F19" s="14">
        <f>34+36+35+36+35</f>
        <v>176</v>
      </c>
      <c r="G19" s="14">
        <f t="shared" si="0"/>
        <v>348</v>
      </c>
      <c r="H19" s="15">
        <f t="shared" si="1"/>
        <v>69.6</v>
      </c>
      <c r="I19" s="7"/>
    </row>
    <row r="20" s="3" customFormat="true" ht="28" customHeight="true" spans="1:9">
      <c r="A20" s="7">
        <v>17</v>
      </c>
      <c r="B20" s="9" t="s">
        <v>37</v>
      </c>
      <c r="C20" s="9">
        <v>8</v>
      </c>
      <c r="D20" s="11" t="s">
        <v>22</v>
      </c>
      <c r="E20" s="13">
        <f>32+35+35+35+36</f>
        <v>173</v>
      </c>
      <c r="F20" s="14">
        <f>36+34+30+35+37</f>
        <v>172</v>
      </c>
      <c r="G20" s="14">
        <f t="shared" si="0"/>
        <v>345</v>
      </c>
      <c r="H20" s="15">
        <f t="shared" si="1"/>
        <v>69</v>
      </c>
      <c r="I20" s="7"/>
    </row>
    <row r="21" s="3" customFormat="true" ht="28" customHeight="true" spans="1:9">
      <c r="A21" s="7">
        <v>18</v>
      </c>
      <c r="B21" s="9" t="s">
        <v>38</v>
      </c>
      <c r="C21" s="9">
        <v>15</v>
      </c>
      <c r="D21" s="11" t="s">
        <v>22</v>
      </c>
      <c r="E21" s="13">
        <f>33+38+30+36+36</f>
        <v>173</v>
      </c>
      <c r="F21" s="14">
        <f>32+34+30+34+34</f>
        <v>164</v>
      </c>
      <c r="G21" s="14">
        <f t="shared" si="0"/>
        <v>337</v>
      </c>
      <c r="H21" s="15">
        <f t="shared" si="1"/>
        <v>67.4</v>
      </c>
      <c r="I21" s="7"/>
    </row>
    <row r="22" s="3" customFormat="true" ht="28" customHeight="true" spans="1:9">
      <c r="A22" s="7">
        <v>19</v>
      </c>
      <c r="B22" s="11" t="s">
        <v>39</v>
      </c>
      <c r="C22" s="11">
        <v>10</v>
      </c>
      <c r="D22" s="10" t="s">
        <v>18</v>
      </c>
      <c r="E22" s="13">
        <f>31+33+30+36+33</f>
        <v>163</v>
      </c>
      <c r="F22" s="14">
        <f>32+37+32+35+36</f>
        <v>172</v>
      </c>
      <c r="G22" s="14">
        <f t="shared" si="0"/>
        <v>335</v>
      </c>
      <c r="H22" s="15">
        <f t="shared" si="1"/>
        <v>67</v>
      </c>
      <c r="I22" s="7"/>
    </row>
    <row r="23" s="3" customFormat="true" ht="28" customHeight="true" spans="1:9">
      <c r="A23" s="7">
        <v>20</v>
      </c>
      <c r="B23" s="9" t="s">
        <v>40</v>
      </c>
      <c r="C23" s="9">
        <v>9</v>
      </c>
      <c r="D23" s="11" t="s">
        <v>22</v>
      </c>
      <c r="E23" s="13">
        <f>37+33+30+35+34</f>
        <v>169</v>
      </c>
      <c r="F23" s="13">
        <f>31+32+30+34+30</f>
        <v>157</v>
      </c>
      <c r="G23" s="14">
        <f t="shared" si="0"/>
        <v>326</v>
      </c>
      <c r="H23" s="15">
        <f t="shared" si="1"/>
        <v>65.2</v>
      </c>
      <c r="I23" s="7"/>
    </row>
    <row r="24" s="3" customFormat="true" ht="28" customHeight="true" spans="1:9">
      <c r="A24" s="7">
        <v>21</v>
      </c>
      <c r="B24" s="9" t="s">
        <v>41</v>
      </c>
      <c r="C24" s="9">
        <v>12</v>
      </c>
      <c r="D24" s="10" t="s">
        <v>42</v>
      </c>
      <c r="E24" s="13">
        <f>35+35+34+36+35</f>
        <v>175</v>
      </c>
      <c r="F24" s="14">
        <f>26+33+28+33+30</f>
        <v>150</v>
      </c>
      <c r="G24" s="14">
        <f t="shared" si="0"/>
        <v>325</v>
      </c>
      <c r="H24" s="15">
        <f t="shared" si="1"/>
        <v>65</v>
      </c>
      <c r="I24" s="7"/>
    </row>
    <row r="25" s="3" customFormat="true" ht="28" customHeight="true" spans="1:9">
      <c r="A25" s="7"/>
      <c r="B25" s="9" t="s">
        <v>43</v>
      </c>
      <c r="C25" s="9"/>
      <c r="D25" s="11" t="s">
        <v>22</v>
      </c>
      <c r="E25" s="13"/>
      <c r="F25" s="14"/>
      <c r="G25" s="14"/>
      <c r="H25" s="15"/>
      <c r="I25" s="7"/>
    </row>
    <row r="26" s="3" customFormat="true" ht="28" customHeight="true" spans="1:9">
      <c r="A26" s="7"/>
      <c r="B26" s="11" t="s">
        <v>44</v>
      </c>
      <c r="C26" s="7"/>
      <c r="D26" s="10" t="s">
        <v>18</v>
      </c>
      <c r="E26" s="13"/>
      <c r="F26" s="14"/>
      <c r="G26" s="14"/>
      <c r="H26" s="15"/>
      <c r="I26" s="7"/>
    </row>
    <row r="27" s="3" customFormat="true" ht="28" customHeight="true" spans="1:9">
      <c r="A27" s="7"/>
      <c r="B27" s="9" t="s">
        <v>45</v>
      </c>
      <c r="C27" s="9"/>
      <c r="D27" s="10" t="s">
        <v>42</v>
      </c>
      <c r="E27" s="13"/>
      <c r="F27" s="14"/>
      <c r="G27" s="14"/>
      <c r="H27" s="15"/>
      <c r="I27" s="7"/>
    </row>
  </sheetData>
  <sortState ref="B2:H25">
    <sortCondition ref="H2" descending="true"/>
  </sortState>
  <mergeCells count="9">
    <mergeCell ref="A1:I1"/>
    <mergeCell ref="E2:F2"/>
    <mergeCell ref="A2:A3"/>
    <mergeCell ref="B2:B3"/>
    <mergeCell ref="C2:C3"/>
    <mergeCell ref="D2:D3"/>
    <mergeCell ref="G2:G3"/>
    <mergeCell ref="H2:H3"/>
    <mergeCell ref="I2:I3"/>
  </mergeCells>
  <conditionalFormatting sqref="I2">
    <cfRule type="duplicateValues" dxfId="0" priority="1"/>
  </conditionalFormatting>
  <conditionalFormatting sqref="H4:H15 H19:H65536 H2">
    <cfRule type="duplicateValues" dxfId="0" priority="2"/>
  </conditionalFormatting>
  <dataValidations count="1">
    <dataValidation type="list" allowBlank="1" showInputMessage="1" showErrorMessage="1" promptTitle="选取报名城区" sqref="D8 D9:D10 D11:D13">
      <formula1>"东城区,西城区,朝阳区,丰台区,石景山区,海淀区,门头沟区,房山区,通州区,顺义区,昌平区,大兴区,怀柔区,平谷区,密云区,延庆区,燕山区"</formula1>
    </dataValidation>
  </dataValidations>
  <pageMargins left="0.75" right="0.75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中式面点初赛成绩公示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2022-08-30T15:25:00Z</dcterms:created>
  <dcterms:modified xsi:type="dcterms:W3CDTF">2022-09-19T09:21:05Z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7B6A1390988B4CF48A17C7EAA65A874C</vt:lpwstr>
  </property>
</Properties>
</file>