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05" yWindow="-105" windowWidth="19410" windowHeight="10410" firstSheet="1" activeTab="1"/>
  </bookViews>
  <sheets>
    <sheet name="8" sheetId="8" state="hidden" r:id="rId1"/>
    <sheet name="9" sheetId="5" r:id="rId2"/>
    <sheet name="10" sheetId="9" state="hidden" r:id="rId3"/>
    <sheet name="11" sheetId="10" state="hidden" r:id="rId4"/>
    <sheet name="12" sheetId="6" state="hidden" r:id="rId5"/>
    <sheet name="13" sheetId="31" state="hidden" r:id="rId6"/>
    <sheet name="19" sheetId="4" state="hidden" r:id="rId7"/>
  </sheet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P42" i="31"/>
  <c r="Q40"/>
  <c r="Q39"/>
  <c r="Q31"/>
  <c r="Q30"/>
  <c r="Q23"/>
  <c r="Q22"/>
  <c r="Q21"/>
  <c r="Q19"/>
  <c r="Q18"/>
  <c r="Q17"/>
  <c r="Q16"/>
  <c r="Q15"/>
  <c r="I42" i="10"/>
  <c r="Q42" i="31" l="1"/>
  <c r="I40" i="8"/>
  <c r="P42" i="10" l="1"/>
  <c r="Q26" i="9"/>
  <c r="Q21"/>
  <c r="Q46"/>
  <c r="Q41"/>
  <c r="Q17"/>
  <c r="Q32"/>
  <c r="Q33"/>
  <c r="Q34"/>
  <c r="Q35"/>
  <c r="Q36"/>
  <c r="Q37"/>
  <c r="Q31"/>
  <c r="Q45"/>
  <c r="Q44"/>
  <c r="Q43"/>
  <c r="P57"/>
  <c r="Q16"/>
  <c r="Q18" i="8"/>
  <c r="Q17"/>
  <c r="Q31" i="4" l="1"/>
  <c r="Q22"/>
  <c r="Q28"/>
  <c r="Q27"/>
  <c r="Q19"/>
  <c r="Q20"/>
  <c r="Q21"/>
  <c r="Q18"/>
  <c r="P32"/>
  <c r="K32"/>
  <c r="I32"/>
  <c r="Q9"/>
  <c r="Q32" l="1"/>
  <c r="Q25" i="6" l="1"/>
  <c r="Q26"/>
  <c r="Q24"/>
  <c r="Q31" i="10"/>
  <c r="Q30"/>
  <c r="Q21"/>
  <c r="Q18"/>
  <c r="Q17"/>
  <c r="Q7" l="1"/>
  <c r="Q42" s="1"/>
  <c r="Q19" i="9" l="1"/>
  <c r="Q18"/>
  <c r="Q7"/>
  <c r="Q57" s="1"/>
  <c r="Q37" i="8"/>
  <c r="Q30"/>
  <c r="Q29"/>
  <c r="K40"/>
  <c r="Q14"/>
  <c r="Q15"/>
  <c r="Q20"/>
  <c r="P40"/>
  <c r="L7"/>
  <c r="Q40" l="1"/>
  <c r="K57" i="9" l="1"/>
  <c r="L8" i="8" l="1"/>
  <c r="K46" i="6" l="1"/>
  <c r="I46"/>
  <c r="Q44"/>
  <c r="Q43"/>
  <c r="Q36"/>
  <c r="Q35"/>
  <c r="Q18"/>
  <c r="P9"/>
  <c r="Q9" s="1"/>
  <c r="P46" l="1"/>
  <c r="Q46"/>
</calcChain>
</file>

<file path=xl/sharedStrings.xml><?xml version="1.0" encoding="utf-8"?>
<sst xmlns="http://schemas.openxmlformats.org/spreadsheetml/2006/main" count="1292" uniqueCount="545">
  <si>
    <t>项目名称</t>
  </si>
  <si>
    <t>得分</t>
  </si>
  <si>
    <t>北京市残疾人文化体育指导中心</t>
  </si>
  <si>
    <t>2020年备战冬残奥会训练保障经费</t>
  </si>
  <si>
    <t>残疾人文化艺术宣传经费</t>
  </si>
  <si>
    <t>主管部门</t>
  </si>
  <si>
    <t>北京市残疾人联合会</t>
  </si>
  <si>
    <t>实施单位</t>
  </si>
  <si>
    <t>项目负责人</t>
  </si>
  <si>
    <t>联系电话</t>
  </si>
  <si>
    <t>项目资金</t>
  </si>
  <si>
    <t>年初预</t>
  </si>
  <si>
    <t>全年预</t>
  </si>
  <si>
    <t>全年</t>
  </si>
  <si>
    <t>分值</t>
  </si>
  <si>
    <t>执行率</t>
  </si>
  <si>
    <t>评审
分值</t>
  </si>
  <si>
    <t>评审
得分</t>
  </si>
  <si>
    <t>扣分原因及建议</t>
  </si>
  <si>
    <t>（万元）</t>
  </si>
  <si>
    <t>算数</t>
  </si>
  <si>
    <t>执行数</t>
  </si>
  <si>
    <t>年度资金总额</t>
  </si>
  <si>
    <t>其中：当年财政拨款</t>
  </si>
  <si>
    <t>—</t>
  </si>
  <si>
    <t>年度总体目标</t>
  </si>
  <si>
    <t>预期目标</t>
  </si>
  <si>
    <t>实际完成情况</t>
  </si>
  <si>
    <t>绩效指标</t>
    <phoneticPr fontId="9" type="noConversion"/>
  </si>
  <si>
    <t>一级指标</t>
  </si>
  <si>
    <t>二级指标</t>
  </si>
  <si>
    <t>三级指标</t>
  </si>
  <si>
    <t>年度</t>
  </si>
  <si>
    <t>实际</t>
  </si>
  <si>
    <t>偏差原因分析及改进</t>
  </si>
  <si>
    <t>评审
分值</t>
    <phoneticPr fontId="2" type="noConversion"/>
  </si>
  <si>
    <t>评审
得分</t>
    <phoneticPr fontId="2" type="noConversion"/>
  </si>
  <si>
    <t>扣分原因及建议</t>
    <phoneticPr fontId="2" type="noConversion"/>
  </si>
  <si>
    <t>指标值</t>
  </si>
  <si>
    <t>完成值</t>
  </si>
  <si>
    <t>措施</t>
  </si>
  <si>
    <t>产出指标</t>
  </si>
  <si>
    <t>数量指标</t>
  </si>
  <si>
    <t>质量指标</t>
  </si>
  <si>
    <t>时效指标</t>
  </si>
  <si>
    <t>成本指标</t>
  </si>
  <si>
    <t>经济效益指标</t>
    <phoneticPr fontId="9" type="noConversion"/>
  </si>
  <si>
    <t>社会效益指标</t>
    <phoneticPr fontId="9" type="noConversion"/>
  </si>
  <si>
    <t>服务对象满意度标</t>
  </si>
  <si>
    <t>总分</t>
  </si>
  <si>
    <t>项目资金（万元）</t>
    <phoneticPr fontId="1" type="noConversion"/>
  </si>
  <si>
    <t>项目支出绩效自评表</t>
  </si>
  <si>
    <t>（   2020   年度）</t>
    <phoneticPr fontId="9" type="noConversion"/>
  </si>
  <si>
    <t>其中：当年财政</t>
  </si>
  <si>
    <t>拨款</t>
  </si>
  <si>
    <t xml:space="preserve">      上年结转资金</t>
  </si>
  <si>
    <t xml:space="preserve">  其他资金</t>
  </si>
  <si>
    <t>为备战2022年冬残奥会，我市六支冬残奥项目运动队（轮椅冰壶、残奥冰球、越野滑雪、冬季两项、高山滑雪、单板滑雪）将全面开展训练，为了继续全面提升各队竞技水平，顺利开展好冰上项目日常训练和雪上项目的夏训、冬训工作。</t>
  </si>
  <si>
    <t>完成了6支运动队组建，积极向国家队输送人才，我市共有13名运动员、4名教练和3名导滑员入选冬季项目国家集训队。</t>
  </si>
  <si>
    <t>产出指标（50）</t>
    <phoneticPr fontId="9" type="noConversion"/>
  </si>
  <si>
    <t>指标1：来京试训运动员</t>
  </si>
  <si>
    <r>
      <t>≥20名</t>
    </r>
    <r>
      <rPr>
        <sz val="10.5"/>
        <color rgb="FFFF0000"/>
        <rFont val="仿宋_GB2312"/>
        <family val="3"/>
        <charset val="134"/>
      </rPr>
      <t>（改为≥10）</t>
    </r>
    <phoneticPr fontId="9" type="noConversion"/>
  </si>
  <si>
    <t>≥20名</t>
  </si>
  <si>
    <t>指标2：注册运动员</t>
  </si>
  <si>
    <t>≥10名</t>
  </si>
  <si>
    <t>指标1：试训运动员注册率</t>
  </si>
  <si>
    <t>≥80%</t>
  </si>
  <si>
    <t>指标2：国家集训队入选率</t>
  </si>
  <si>
    <t>≥30%</t>
  </si>
  <si>
    <t>3-11月</t>
  </si>
  <si>
    <r>
      <t>指标2：训练开展时间</t>
    </r>
    <r>
      <rPr>
        <sz val="11"/>
        <color rgb="FFFF0000"/>
        <rFont val="仿宋_GB2312"/>
        <family val="3"/>
        <charset val="134"/>
      </rPr>
      <t>放到指标1里面</t>
    </r>
    <phoneticPr fontId="9" type="noConversion"/>
  </si>
  <si>
    <t>因疫情，冬季项目训练集结时间从1月延迟到5月开始</t>
  </si>
  <si>
    <r>
      <t>指标1：</t>
    </r>
    <r>
      <rPr>
        <sz val="11"/>
        <color rgb="FFFF0000"/>
        <rFont val="仿宋_GB2312"/>
        <family val="3"/>
        <charset val="134"/>
      </rPr>
      <t>项目预算控制数</t>
    </r>
    <phoneticPr fontId="9" type="noConversion"/>
  </si>
  <si>
    <t>效益指标（30）</t>
    <phoneticPr fontId="9" type="noConversion"/>
  </si>
  <si>
    <t>指标1：</t>
  </si>
  <si>
    <t>指标1：我市残疾人冬季项目竞技体育整体水平</t>
  </si>
  <si>
    <t>有所提高</t>
  </si>
  <si>
    <t>指标2：全力备战2022冬残奥会</t>
  </si>
  <si>
    <t>争取佳绩</t>
  </si>
  <si>
    <t>生态效益指标</t>
    <phoneticPr fontId="9" type="noConversion"/>
  </si>
  <si>
    <t>可持续影响指标</t>
  </si>
  <si>
    <t>满意度指标（10）</t>
    <phoneticPr fontId="9" type="noConversion"/>
  </si>
  <si>
    <t>指标1：残疾人运动员训练满意度</t>
  </si>
  <si>
    <t xml:space="preserve">                         （ 2020年度）</t>
  </si>
  <si>
    <t>办公室、设备科、服务科、群体科</t>
  </si>
  <si>
    <t>谭勇华、崔琳、兰利民、罗晓东</t>
  </si>
  <si>
    <t>项目期目标: 2020年</t>
  </si>
  <si>
    <t>全部完成</t>
  </si>
  <si>
    <t xml:space="preserve">年度目标：保障文体中心日常工作顺利进行，确保运动员在训练、集训任务的训练进行，满足各运动队在训练中对场地及器材的训练需求。设备的安全正常运行,为工作人员和在训运动员教练员及各类文艺文化残疾人提供良好的办公及生活环境,同时保障各类会议、就餐及活动。 </t>
  </si>
  <si>
    <t>偏差原因分析及改进措施</t>
    <phoneticPr fontId="9" type="noConversion"/>
  </si>
  <si>
    <t>互联网费</t>
  </si>
  <si>
    <t>有线电视</t>
  </si>
  <si>
    <t>绿化改造</t>
  </si>
  <si>
    <t>绿化修缮</t>
  </si>
  <si>
    <t>常开式防火门改造</t>
  </si>
  <si>
    <t>消防排烟系统</t>
  </si>
  <si>
    <t>中心灭鼠灭蟑服务费</t>
  </si>
  <si>
    <t>防雷击系统维保</t>
  </si>
  <si>
    <t>水费</t>
  </si>
  <si>
    <t>电费</t>
  </si>
  <si>
    <t>电话费</t>
  </si>
  <si>
    <t>水源换热井清洗</t>
  </si>
  <si>
    <t>空调末端清洗</t>
  </si>
  <si>
    <t>软化水装置维护保养</t>
  </si>
  <si>
    <t>泳池循环泵维修保养</t>
  </si>
  <si>
    <t>购买消防水带</t>
  </si>
  <si>
    <t>购买灭火器</t>
  </si>
  <si>
    <t>餐厅、场馆水泵接合器及部分管道更换项目</t>
  </si>
  <si>
    <t>室外线缆管井、管道改造安装项目</t>
  </si>
  <si>
    <t>烟感探测器、温感探测器维护保养项目</t>
  </si>
  <si>
    <t>维修餐厅机房2号机组、餐厅加装风机盘管、维修场馆地下室新风机房排风系统、更换机组主管道末端挡板项目</t>
  </si>
  <si>
    <t>更换网络高清监控探头</t>
  </si>
  <si>
    <t>消防管道更换维修工程</t>
  </si>
  <si>
    <t>监控专用硬盘采购项目</t>
  </si>
  <si>
    <t>突发故障经费</t>
  </si>
  <si>
    <t>热泵机组冷凝器更换</t>
  </si>
  <si>
    <t>日杂用品采购</t>
  </si>
  <si>
    <t>25次</t>
  </si>
  <si>
    <t>1次</t>
  </si>
  <si>
    <t>补充采购棉织品</t>
  </si>
  <si>
    <t>设备设施维修维护</t>
  </si>
  <si>
    <t>50次</t>
  </si>
  <si>
    <t>7次</t>
  </si>
  <si>
    <t>根据年中经费调整，进行调减</t>
  </si>
  <si>
    <t>洗涤费</t>
  </si>
  <si>
    <t>10次</t>
  </si>
  <si>
    <t>11次</t>
  </si>
  <si>
    <t>4次</t>
  </si>
  <si>
    <t>餐厅天然气采购</t>
  </si>
  <si>
    <t>12次</t>
  </si>
  <si>
    <t>餐饮管理服务</t>
  </si>
  <si>
    <t>保障正常训练及集训任务运动队数</t>
  </si>
  <si>
    <t>10支</t>
  </si>
  <si>
    <t>保障各项活动顺利完成</t>
  </si>
  <si>
    <t>约3.8万人次</t>
  </si>
  <si>
    <t>约8千人次</t>
  </si>
  <si>
    <t>因疫情原因，运动队五月开始陆续归队训练</t>
  </si>
  <si>
    <t>保障运行</t>
  </si>
  <si>
    <t>已保障</t>
  </si>
  <si>
    <t>水源热泵机组维护保养</t>
  </si>
  <si>
    <t>中控室消防主机加安装火灾显示盘项目</t>
  </si>
  <si>
    <t>红外报警维修维护费</t>
  </si>
  <si>
    <t>保障公寓楼、餐厅日杂用品的正常使用</t>
  </si>
  <si>
    <t>公寓楼门禁系统维保</t>
  </si>
  <si>
    <t>保障公寓楼门禁系统的正常使用</t>
  </si>
  <si>
    <t>保障公寓楼棉织品的正常使用</t>
  </si>
  <si>
    <t>保障公寓楼、餐厅设施设备的正常使用</t>
  </si>
  <si>
    <t>设备更新采购</t>
  </si>
  <si>
    <t>保障餐厅布草的正常使用</t>
  </si>
  <si>
    <t>运动员肉食品检测</t>
  </si>
  <si>
    <t>保障运动员肉食品的正常食用</t>
  </si>
  <si>
    <t>保障餐厅天然气的正常使用</t>
  </si>
  <si>
    <t>保障餐厅的正常运转</t>
  </si>
  <si>
    <t>场地、场馆使用比例</t>
  </si>
  <si>
    <t>≥95％</t>
  </si>
  <si>
    <t>疫情防控，器材、环境消杀等制度，实现了运动队零感染</t>
  </si>
  <si>
    <t>2020年12月31日前完成</t>
  </si>
  <si>
    <t>中心灭鼠灭蟑服务</t>
  </si>
  <si>
    <t>2020年12月31日前</t>
  </si>
  <si>
    <t>2020年8月1日前</t>
  </si>
  <si>
    <t>保障场馆运动器材、场地使用</t>
  </si>
  <si>
    <t>12万元</t>
  </si>
  <si>
    <t>119万元</t>
  </si>
  <si>
    <t>6万元</t>
  </si>
  <si>
    <t>14.45万元</t>
  </si>
  <si>
    <t>18.8万元</t>
  </si>
  <si>
    <t>11.565万元</t>
  </si>
  <si>
    <t>1.8万元</t>
  </si>
  <si>
    <t>1.35万元</t>
  </si>
  <si>
    <t>1.63万元</t>
  </si>
  <si>
    <t>1.486万元</t>
  </si>
  <si>
    <t>19.632585万元</t>
  </si>
  <si>
    <t>19.465919万元</t>
  </si>
  <si>
    <t>16.99824万元</t>
  </si>
  <si>
    <t>14.6979万元</t>
  </si>
  <si>
    <t>3.8934万元</t>
  </si>
  <si>
    <t>17.19879万元</t>
  </si>
  <si>
    <t>36.5694万元</t>
  </si>
  <si>
    <t>4.83万元</t>
  </si>
  <si>
    <t>0.44万元</t>
  </si>
  <si>
    <t>47.2592万元</t>
  </si>
  <si>
    <t>65.35万元</t>
  </si>
  <si>
    <t>1.6万元</t>
  </si>
  <si>
    <t>4.8万元</t>
  </si>
  <si>
    <t>4.74万元</t>
  </si>
  <si>
    <t>10万元</t>
  </si>
  <si>
    <t>4.2363万元</t>
  </si>
  <si>
    <t>8.82万元</t>
  </si>
  <si>
    <t>3.24万元</t>
  </si>
  <si>
    <t>1.3067万元</t>
  </si>
  <si>
    <t>15.105万元</t>
  </si>
  <si>
    <t>20.53万元</t>
  </si>
  <si>
    <t>125.537088万元</t>
  </si>
  <si>
    <t>购置体育场专用设备</t>
  </si>
  <si>
    <t>4.645万元</t>
  </si>
  <si>
    <t>3.7645万元</t>
  </si>
  <si>
    <t>经济效益</t>
  </si>
  <si>
    <t>指标</t>
  </si>
  <si>
    <t>保障园区工作人员及运动员的日常工作和生活</t>
  </si>
  <si>
    <t>有效保障</t>
  </si>
  <si>
    <t>北京市残疾人运动员、培训人员等住宿、就餐、会议</t>
  </si>
  <si>
    <t>发挥优势，为队伍备战全国残疾人十一运会提供服务保障</t>
  </si>
  <si>
    <t>认真贯彻落实各级关于新冠疫情防控工作指示要求</t>
  </si>
  <si>
    <t>生态效益</t>
  </si>
  <si>
    <t>指标2：</t>
  </si>
  <si>
    <t>……</t>
  </si>
  <si>
    <t>运动员、园区工作人员</t>
  </si>
  <si>
    <t>住宿人员满意度</t>
  </si>
  <si>
    <t>》90%</t>
  </si>
  <si>
    <t>就餐人员满意度</t>
  </si>
  <si>
    <t>各运动队残疾运动员全年训练对场地及器材保障满意度</t>
  </si>
  <si>
    <t>疫情期间，对场馆器材、环境进行消杀等制度，实现了运动队零感染</t>
  </si>
  <si>
    <t>满意</t>
  </si>
  <si>
    <t>年初预算数</t>
  </si>
  <si>
    <t>年初预算数</t>
    <phoneticPr fontId="1" type="noConversion"/>
  </si>
  <si>
    <t>全年预算数</t>
  </si>
  <si>
    <t>全年执行数</t>
  </si>
  <si>
    <t>其中：当年财政拨款</t>
    <phoneticPr fontId="1" type="noConversion"/>
  </si>
  <si>
    <t>经济效益指标</t>
  </si>
  <si>
    <t>经济效益指标</t>
    <phoneticPr fontId="1" type="noConversion"/>
  </si>
  <si>
    <t>满意度指标</t>
  </si>
  <si>
    <t>满意度指标</t>
    <phoneticPr fontId="1" type="noConversion"/>
  </si>
  <si>
    <t>生态效益指标</t>
  </si>
  <si>
    <t>生态效益指标</t>
    <phoneticPr fontId="1" type="noConversion"/>
  </si>
  <si>
    <t xml:space="preserve">   </t>
  </si>
  <si>
    <t xml:space="preserve">                项目支出绩效自评表</t>
  </si>
  <si>
    <t xml:space="preserve">                         （   2020   年度）</t>
  </si>
  <si>
    <t>2020年备战冬残奥会器材装备及赛事经费</t>
    <phoneticPr fontId="9" type="noConversion"/>
  </si>
  <si>
    <t>实际执行与预算存在差异</t>
    <phoneticPr fontId="9" type="noConversion"/>
  </si>
  <si>
    <t>2020年的主要目标是继续完善各运动队的人员配备，完成各项目的一线队及梯队建设，并逐步在冬季体育项目中提升部分单项的竞争能力；力争达到各队人员优化组合、为备战2022年冬季残奥会打好基础；组队参加中残联每年年初下发的全国性比赛任务，锻炼队伍、力争好成绩，同时积极推荐北京市优秀运动员入选国家队，争取2020年北京市运动员能够代表国家参赛。</t>
  </si>
  <si>
    <t>组建完成6支冰雪项目运动队，实现冬残奥会6大项目全覆盖。2018年平昌冬残奥会上，由北京、黑龙江队员组成的轮椅冰壶队夺得冠军，为实现我国冬残奥会金牌、奖牌零的突破作出贡献；我市运动员郑鹏获得越野滑雪男子坐姿15公里第四名，创我国冬残奥会个人项目最好成绩。实现了冬残奥队伍从无到有、从小到大、从弱到强的跨越。</t>
  </si>
  <si>
    <t>产出指标（50分）</t>
    <phoneticPr fontId="9" type="noConversion"/>
  </si>
  <si>
    <t>数量指标（15分）</t>
    <phoneticPr fontId="9" type="noConversion"/>
  </si>
  <si>
    <t>指标1：重点运动员顶尖器材装备数量</t>
  </si>
  <si>
    <r>
      <t xml:space="preserve">≥4套/人
</t>
    </r>
    <r>
      <rPr>
        <sz val="11"/>
        <color rgb="FFFF0000"/>
        <rFont val="仿宋_GB2312"/>
        <family val="3"/>
        <charset val="134"/>
      </rPr>
      <t>改为≥3套/每人</t>
    </r>
    <phoneticPr fontId="9" type="noConversion"/>
  </si>
  <si>
    <t>≥4套/人</t>
  </si>
  <si>
    <t>所附资料看不出每人4套，需增加发放明细等资料，暂按80%评分</t>
    <phoneticPr fontId="9" type="noConversion"/>
  </si>
  <si>
    <t>指标2：重点运动员参加国际大型赛事项目</t>
  </si>
  <si>
    <t>≥3项/人</t>
  </si>
  <si>
    <r>
      <t>组建冬季项目运动队（</t>
    </r>
    <r>
      <rPr>
        <sz val="11"/>
        <color rgb="FFFF0000"/>
        <rFont val="仿宋_GB2312"/>
        <family val="3"/>
        <charset val="134"/>
      </rPr>
      <t>系统没有这项指标）</t>
    </r>
    <phoneticPr fontId="9" type="noConversion"/>
  </si>
  <si>
    <t>6支</t>
  </si>
  <si>
    <t>系统无此指标</t>
    <phoneticPr fontId="9" type="noConversion"/>
  </si>
  <si>
    <t>质量指标（10分）</t>
    <phoneticPr fontId="9" type="noConversion"/>
  </si>
  <si>
    <t>指标1：器材装备级别</t>
  </si>
  <si>
    <t>国际一线水平</t>
  </si>
  <si>
    <t>指标2：重点运动员参加重大赛事等级</t>
  </si>
  <si>
    <t>国际级</t>
  </si>
  <si>
    <t>时效指标（15分）</t>
    <phoneticPr fontId="9" type="noConversion"/>
  </si>
  <si>
    <t xml:space="preserve">指标1：器材装备采购时间  </t>
  </si>
  <si>
    <t>1-5月</t>
  </si>
  <si>
    <t>1-8月</t>
  </si>
  <si>
    <t>疫情原因，部分训练器材装备要进口等海关延长问题</t>
  </si>
  <si>
    <t>指标2：训练开展时间</t>
  </si>
  <si>
    <t>疫情原因，冬季项目集结训练时间从1月延迟到5月</t>
  </si>
  <si>
    <t>参加国际赛事时间</t>
  </si>
  <si>
    <t>1-3月</t>
  </si>
  <si>
    <t>疫情原因，比赛取消</t>
    <phoneticPr fontId="9" type="noConversion"/>
  </si>
  <si>
    <t>成本指标（10分）</t>
    <phoneticPr fontId="9" type="noConversion"/>
  </si>
  <si>
    <r>
      <t>效益指标</t>
    </r>
    <r>
      <rPr>
        <sz val="11"/>
        <color rgb="FFFF0000"/>
        <rFont val="仿宋_GB2312"/>
        <family val="3"/>
        <charset val="134"/>
      </rPr>
      <t xml:space="preserve">  </t>
    </r>
    <phoneticPr fontId="9" type="noConversion"/>
  </si>
  <si>
    <t>社会效益指标（30分）</t>
    <phoneticPr fontId="9" type="noConversion"/>
  </si>
  <si>
    <r>
      <t>指标1：提高我市残疾人对冬残奥会的了（</t>
    </r>
    <r>
      <rPr>
        <sz val="11"/>
        <color rgb="FFFF0000"/>
        <rFont val="仿宋_GB2312"/>
        <family val="3"/>
        <charset val="134"/>
      </rPr>
      <t>系统没有这项指标）</t>
    </r>
    <phoneticPr fontId="9" type="noConversion"/>
  </si>
  <si>
    <t>有所提升</t>
  </si>
  <si>
    <r>
      <t>指标2：入选国家集训队（</t>
    </r>
    <r>
      <rPr>
        <sz val="11"/>
        <color rgb="FFFF0000"/>
        <rFont val="仿宋_GB2312"/>
        <family val="3"/>
        <charset val="134"/>
      </rPr>
      <t>系统没有这项指标）</t>
    </r>
    <phoneticPr fontId="9" type="noConversion"/>
  </si>
  <si>
    <t>20名</t>
  </si>
  <si>
    <t>系统中增加：冬季项目重点运动员竞技水平</t>
    <phoneticPr fontId="9" type="noConversion"/>
  </si>
  <si>
    <t xml:space="preserve">有所提高 </t>
    <phoneticPr fontId="9" type="noConversion"/>
  </si>
  <si>
    <t>无相关资料，暂按80%评分。需补充训练或参赛记录</t>
    <phoneticPr fontId="9" type="noConversion"/>
  </si>
  <si>
    <t xml:space="preserve">系统中增加：全力备战2022冬残奥会 </t>
    <phoneticPr fontId="9" type="noConversion"/>
  </si>
  <si>
    <t xml:space="preserve">争取佳绩  </t>
    <phoneticPr fontId="9" type="noConversion"/>
  </si>
  <si>
    <t>无相关资料，暂按80%评分。需补充训练或参赛记录、参赛成绩等</t>
    <phoneticPr fontId="9" type="noConversion"/>
  </si>
  <si>
    <t>服务对象满意度指标（10分）</t>
    <phoneticPr fontId="9" type="noConversion"/>
  </si>
  <si>
    <r>
      <t>指标1：运动员对训练、保障措施满意度</t>
    </r>
    <r>
      <rPr>
        <sz val="11"/>
        <color rgb="FFFF0000"/>
        <rFont val="仿宋_GB2312"/>
        <family val="3"/>
        <charset val="134"/>
      </rPr>
      <t>改为残疾人运动员参赛满意度</t>
    </r>
    <phoneticPr fontId="9" type="noConversion"/>
  </si>
  <si>
    <r>
      <t>≥90%</t>
    </r>
    <r>
      <rPr>
        <sz val="11"/>
        <color rgb="FFFF0000"/>
        <rFont val="仿宋_GB2312"/>
        <family val="3"/>
        <charset val="134"/>
      </rPr>
      <t>改为100%</t>
    </r>
    <phoneticPr fontId="9" type="noConversion"/>
  </si>
  <si>
    <t>≥90%</t>
  </si>
  <si>
    <t>无相关资料，暂按80%评分。需补充满意度调查</t>
    <phoneticPr fontId="9" type="noConversion"/>
  </si>
  <si>
    <t>指标2：残疾人运动员训练满意度</t>
  </si>
  <si>
    <t>绩效指标</t>
    <phoneticPr fontId="1" type="noConversion"/>
  </si>
  <si>
    <t>年度指标值</t>
  </si>
  <si>
    <t>实际完成值</t>
  </si>
  <si>
    <t>偏差原因分析及改进措施</t>
  </si>
  <si>
    <t>（      年度）</t>
  </si>
  <si>
    <t>2020北京市残疾人体育训练经费</t>
  </si>
  <si>
    <t>杨卫平</t>
  </si>
  <si>
    <t>项目资金
（万元）</t>
  </si>
  <si>
    <r>
      <t>292.5337</t>
    </r>
    <r>
      <rPr>
        <sz val="10"/>
        <color rgb="FFFF0000"/>
        <rFont val="等线"/>
        <family val="3"/>
        <charset val="134"/>
        <scheme val="minor"/>
      </rPr>
      <t>(应改为732万元)</t>
    </r>
    <phoneticPr fontId="2" type="noConversion"/>
  </si>
  <si>
    <t>未全部执行完毕</t>
    <phoneticPr fontId="2" type="noConversion"/>
  </si>
  <si>
    <t>1、组织各队积极备战残运会；
2、保障训练比赛需购置专业训练器材；</t>
  </si>
  <si>
    <t xml:space="preserve">完成了15个项目20支队伍支运动队训练备战。 </t>
  </si>
  <si>
    <t>绩
效
指
标</t>
  </si>
  <si>
    <t>产出
指标</t>
  </si>
  <si>
    <t>指标1：我市所有残疾人运动队</t>
  </si>
  <si>
    <t>76人，180天</t>
  </si>
  <si>
    <t>指标2：异地及日常训练基地</t>
  </si>
  <si>
    <t>1个</t>
  </si>
  <si>
    <t>指标1：通过正常训练提高各项目运动员的基本功、基本素质和训练质量；</t>
  </si>
  <si>
    <t>达到预期目标</t>
  </si>
  <si>
    <t>2、通过赛前集训，使运动员的身体素质和竞技水平，都达到比赛要求</t>
  </si>
  <si>
    <t>指标1：训练时间</t>
  </si>
  <si>
    <t>6-12月</t>
  </si>
  <si>
    <t>指标2：</t>
    <phoneticPr fontId="2" type="noConversion"/>
  </si>
  <si>
    <t>指标1：项目预算</t>
  </si>
  <si>
    <t>中标商以无法完成供货为由拒绝签订合同并供货。已经列入2021年采购计划</t>
  </si>
  <si>
    <t>效益
指标</t>
  </si>
  <si>
    <t>指标1：</t>
    <phoneticPr fontId="2" type="noConversion"/>
  </si>
  <si>
    <t>社会效益指标</t>
  </si>
  <si>
    <t>指标1：为了使全市残疾人运动员竞技体育水平全面整体提高和快速发展，影响和带动全市残疾人群众体育的普及和发展，提高残疾人弱势群体自强自立、顽强拼搏的精神，提高在社会上的应有地位，进一步加强社会责任感。</t>
  </si>
  <si>
    <t>有所促进</t>
  </si>
  <si>
    <t xml:space="preserve">指标2：全年的训练对于运动员非常重要，中间的间断会使得身体素质下降，必须坚持长年训练，才能保证自己的能力不退步的基础上，提高技战术水平，比赛取得好成绩。 </t>
  </si>
  <si>
    <t>进一步加强提高</t>
  </si>
  <si>
    <t>张明超  赵娟 王娅男</t>
  </si>
  <si>
    <t>61234895  61234896</t>
  </si>
  <si>
    <t>未完全执行</t>
  </si>
  <si>
    <t>1、开展文化科日常活动，包括图书馆日常管理和文化组织日常管理。
2、开展"全国残疾人文化周"活动，该活动每年由中残联和文化部共同发起，各省市残联和文化局共同举办。由于每年文化周活动的主题有所变化，具体活动内容将根据中残联、市残联文件通知精神，拟在6月至9月间开展丰富多样的文化活动。
3、开展北京市残疾人"送文化下乡村"服务项目，针对北京市6个远郊近郊的偏远乡村残疾人的实际需求，开展丰富多样的文化助残系列活动，每区各一次。
4、为深入贯彻落实习近平总书记关于"加快冰雪运动普及和提高" 和中国残联七代会的重要指示精神，借助筹办北京冬奥会和冬残奥会的契机，努力推动北京市残疾人冰雪运动的发展，鼓励更多残疾人朋友积极参与冰雪运动项目实践，2020年北京市残疾人联合会拟举办"我和冬残奥会"北京市残疾人摄影大赛。通过摄影独特的视角，全方位、多角度反映残疾人积极参与冰雪运动项目实践及冬奥宣传的人、事，彰显新时代北京市残疾人朋友自强不息的精神面貌和风采。
5、2020年采购融入冰雪艺术元素的综合节目，根据各区需求，送演出到基层，丰富基层残疾人文化生活。促进残疾人文化事业深入发展，进一步推动基层社区（村）残疾人文化活动的全面开展。通过参加各种比赛、演出及交流来展示残疾人特殊艺术。对中心的音响设备进行维修更换，以保证场馆内体育、文艺队伍训练比赛的正常使用。</t>
  </si>
  <si>
    <t>1、开展文化科日常活动，包括图书馆日常管理和文化组织日常管理。
2、开展"全国残疾人文化周"活动。
3、开展北京市残疾人"送文化下乡村"服务项目，针对北京市6个远郊近郊的偏远乡村残疾人的实际需求，开展丰富多样的文化助残系列活动，每区各一次。
4、举办"我和冬残奥会"北京市残疾人摄影大赛。通过摄影独特的视角，全方位、多角度反映残疾人积极参与冰雪运动项目实践及冬奥宣传的人、事，彰显新时代北京市残疾人朋友自强不息的精神面貌和风采。并开展获奖作品展览。
5、2020年采购融入冰雪艺术元素的综合节目，根据各区需求，送演出到基层，丰富基层残疾人文化生活。促进残疾人文化事业深入发展，进一步推动基层社区（村）残疾人文化活动的全面开展。通过参加各种比赛、演出及交流来展示残疾人特殊艺术。对中心的音响设备进行维修更换，以保证场馆内体育、文艺队伍训练比赛的正常使用。</t>
  </si>
  <si>
    <t>一级
指标</t>
    <phoneticPr fontId="2" type="noConversion"/>
  </si>
  <si>
    <t>二级
指标</t>
    <phoneticPr fontId="2" type="noConversion"/>
  </si>
  <si>
    <t>指标1：走基层 送文艺</t>
  </si>
  <si>
    <t>1、一场走基层送文艺演出。2、话剧演出</t>
  </si>
  <si>
    <t>指标2：《第十届北京社区(村)残疾人艺术汇演》</t>
  </si>
  <si>
    <t>一场艺术交流</t>
  </si>
  <si>
    <t>指标3：文艺科日常</t>
  </si>
  <si>
    <t>维修及保养灯光音响一次，保障各类活动及会议不少于50次</t>
  </si>
  <si>
    <t>指标4：文化科日常</t>
  </si>
  <si>
    <t>图书馆经费及京津冀活动</t>
  </si>
  <si>
    <t>指标5：全国残疾人文化周</t>
  </si>
  <si>
    <t>举办一次启动仪式活动，约有100人参加。</t>
  </si>
  <si>
    <t>举办一次线上文化周活动，约有100人参加在活动，12000余人次进行了点击观看。</t>
  </si>
  <si>
    <t>指标6：北京市残疾人"送文化下乡村"服务项目</t>
  </si>
  <si>
    <t>针对北京市6个远郊近郊的偏远乡村残疾人的实际需求，开展丰富多样的文化助残系列活动，每区各一次，拟服务残疾人400人次。</t>
  </si>
  <si>
    <t>在北京市延庆、大兴、门头沟、房山、平谷、燕山6个地区的偏远乡村开展丰富多样的文化助残系列活动，共服务残疾人400人次。</t>
  </si>
  <si>
    <t>指标7：《我和冬残奥会》北京市残疾人摄影大赛</t>
  </si>
  <si>
    <t>举办“我和冬残奥会”北京市残疾人摄影大赛并举办作品展</t>
  </si>
  <si>
    <t>一场满意</t>
  </si>
  <si>
    <t>不少于15个区县满意</t>
  </si>
  <si>
    <t>保障灯光音响正常运行</t>
  </si>
  <si>
    <t>举办残疾人作品朗诵会、残健共融书画笔会及残疾人传统文化成果展示等系列活动</t>
  </si>
  <si>
    <t>丰富基层残疾人的业余文化生活，为残疾人提供了接触社会、亲身感受文化之美的机会，活动满意度达到80%以上。</t>
  </si>
  <si>
    <t>建议提供相关活动照片、满意度调查等证明性资料</t>
    <phoneticPr fontId="2" type="noConversion"/>
  </si>
  <si>
    <t>举办“我和冬残奥会”北京市残疾人摄影大赛并举办百幅作品展</t>
  </si>
  <si>
    <t>36万</t>
  </si>
  <si>
    <t>31.2205万</t>
  </si>
  <si>
    <t>31.217万</t>
  </si>
  <si>
    <t>0.908万元</t>
  </si>
  <si>
    <t>0.90308万</t>
  </si>
  <si>
    <t>3.46万</t>
  </si>
  <si>
    <t>1.4025万</t>
  </si>
  <si>
    <t>4.84万</t>
  </si>
  <si>
    <t>4万</t>
  </si>
  <si>
    <t>9.5975万</t>
  </si>
  <si>
    <t>7.73万</t>
  </si>
  <si>
    <t>1、送文艺下基层使更多社区、农村的当地残疾人丰富文化生活。2、通过话剧演出，进一步丰富残疾群众精神生活，不断深化首都残疾人事业文化成果。</t>
  </si>
  <si>
    <t>建议提供活动照片等资料</t>
    <phoneticPr fontId="2" type="noConversion"/>
  </si>
  <si>
    <t>丰富和活跃残疾人的精神文化生活，给特殊艺术人才提供互相交流的平台</t>
  </si>
  <si>
    <t>保障中心各项活动的举行</t>
  </si>
  <si>
    <t>订阅三刊及报刊杂志。</t>
  </si>
  <si>
    <t>全面充分展示北京市残疾人文化艺术创作的丰硕成果，弘扬传统文化精华，引导广大残疾人走出家门，积极参与公共文化生活，为北京建设全国文化中心贡献自己的力量。</t>
  </si>
  <si>
    <t>带动残疾人文化组织成员参加活动，进一步开拓偏远山区残疾人文化视野，提升他们对传统文化的热情和爱好，进一步丰富基层残疾人的业余文化生活，为残疾人提供接触社会、亲身感受文化之美的机会。</t>
  </si>
  <si>
    <t>建议提供活动照片等证明性资料</t>
    <phoneticPr fontId="2" type="noConversion"/>
  </si>
  <si>
    <t>通过契合主题、特色鲜明的摄影作品，通过摄影独特的视角，全方位、多角度反映残疾人积极参与冰雪运动项目实践及冬奥宣传的人、事，彰显新时代北京市残疾人朋友自强不息的精神面貌和风采。</t>
  </si>
  <si>
    <t>指标1：《第十届北京社区(村)残疾人艺术汇演》</t>
    <phoneticPr fontId="2" type="noConversion"/>
  </si>
  <si>
    <t>满意度调查表</t>
  </si>
  <si>
    <t>指标值未量化，无法衡量满意度完成情况</t>
    <phoneticPr fontId="2" type="noConversion"/>
  </si>
  <si>
    <t>2020年残疾人群众及竞技体育和竞赛经费</t>
  </si>
  <si>
    <t>杨卫平、付学兵</t>
  </si>
  <si>
    <t>13911999005、13716057109</t>
  </si>
  <si>
    <t>项目经费未全部执行</t>
    <phoneticPr fontId="2" type="noConversion"/>
  </si>
  <si>
    <t>我市2020共有长训运动员、教练员76人，为备战该次比赛及残疾人运动员的特殊性，需前往外地有无障碍设施的场地进行集训，须支付场地费、住宿费、交通费。同时，残疾人体育是全民健身的重要组成部分，参与体育活动，是广大残疾人朋友依法享有的权利，是他们增加体质、融入社会、实现自身价值的一个重要途径。支持和扶持残疾人参与体育活动，是社会各界应尽的义务责任。群体科积极响应市残联的号召，积极组织开展及组队参加全国、全市各类残疾人群体活动，并做好相关协调工作；指导全市各区县残联开展群休活动；丰富残疾人生活，增加残疾人群体之间的互相交流学习机会,完善残疾人体育公共服务体系，提高残疾人体育锻炼的参与率和覆盖面，满足残疾人对体育服务的基本需求。</t>
  </si>
  <si>
    <t>完成了集训和部分比赛任务（受疫情影响，中国残联未按预期举办各类比赛）</t>
  </si>
  <si>
    <r>
      <rPr>
        <sz val="10.5"/>
        <color rgb="FF000000"/>
        <rFont val="仿宋_GB2312"/>
        <family val="3"/>
        <charset val="134"/>
      </rPr>
      <t>76人，180天</t>
    </r>
    <r>
      <rPr>
        <sz val="11"/>
        <color rgb="FFFF0000"/>
        <rFont val="仿宋_GB2312"/>
        <family val="3"/>
        <charset val="134"/>
      </rPr>
      <t>应改为75人，180天</t>
    </r>
  </si>
  <si>
    <r>
      <rPr>
        <sz val="10.5"/>
        <color rgb="FF000000"/>
        <rFont val="仿宋_GB2312"/>
        <family val="3"/>
        <charset val="134"/>
      </rPr>
      <t xml:space="preserve">指标2：群体活动 </t>
    </r>
    <r>
      <rPr>
        <sz val="11"/>
        <color rgb="FFFF0000"/>
        <rFont val="仿宋_GB2312"/>
        <family val="3"/>
        <charset val="134"/>
      </rPr>
      <t>应改为举办残疾人群众体育项目</t>
    </r>
  </si>
  <si>
    <r>
      <t>举办7次，组织参加全国比赛2次举办</t>
    </r>
    <r>
      <rPr>
        <sz val="11"/>
        <color rgb="FFFF0000"/>
        <rFont val="仿宋_GB2312"/>
        <family val="3"/>
        <charset val="134"/>
      </rPr>
      <t>应改为举办7次</t>
    </r>
    <phoneticPr fontId="2" type="noConversion"/>
  </si>
  <si>
    <t>举办7次，组织参加全国比赛2次</t>
  </si>
  <si>
    <t>应增加指标3：组织残疾人参赛次数</t>
    <phoneticPr fontId="2" type="noConversion"/>
  </si>
  <si>
    <t>应改为：组织参加全国比赛2次</t>
    <phoneticPr fontId="2" type="noConversion"/>
  </si>
  <si>
    <t xml:space="preserve">指标1：通过正常训练提高各项目运动员的基本功、基本素质和训练质量； </t>
  </si>
  <si>
    <t>指标2：通过赛前集训，使运动员的身体素质和竞技水平，都达到比赛要求。</t>
  </si>
  <si>
    <t>应增加指标3：参加比赛残疾人运动员获奖率</t>
    <phoneticPr fontId="2" type="noConversion"/>
  </si>
  <si>
    <t>≥50%</t>
  </si>
  <si>
    <t>应增加指标4：每次参加群众比赛项目各区残联覆盖率</t>
    <phoneticPr fontId="2" type="noConversion"/>
  </si>
  <si>
    <t>≥85%</t>
  </si>
  <si>
    <t>指标1：训练、参赛时间</t>
  </si>
  <si>
    <r>
      <rPr>
        <sz val="10.5"/>
        <color theme="1"/>
        <rFont val="仿宋_GB2312"/>
        <family val="3"/>
        <charset val="134"/>
      </rPr>
      <t>170.2525</t>
    </r>
    <r>
      <rPr>
        <sz val="11"/>
        <color rgb="FFFF0000"/>
        <rFont val="仿宋_GB2312"/>
        <family val="3"/>
        <charset val="134"/>
      </rPr>
      <t>应改为196.216万元</t>
    </r>
  </si>
  <si>
    <t>受疫情影响，中国残联未按预期举办各类比赛</t>
  </si>
  <si>
    <r>
      <t>指标1：为了使全市残疾人运动员竞技体育水平全面整体提高和快速发展，影响和带动全市残疾人群众体育的普及和发展，提高残疾人弱势群体自强自立、顽强拼搏的精神，提高在社会上的应有地位，进一步加强社会责任感。</t>
    </r>
    <r>
      <rPr>
        <sz val="11"/>
        <color rgb="FFFF0000"/>
        <rFont val="仿宋_GB2312"/>
        <family val="3"/>
        <charset val="134"/>
      </rPr>
      <t>增加参与群众体育对残疾人康复健身、增强体质、融入社会、实现自身价值</t>
    </r>
    <phoneticPr fontId="2" type="noConversion"/>
  </si>
  <si>
    <r>
      <rPr>
        <sz val="10.5"/>
        <color rgb="FF000000"/>
        <rFont val="仿宋_GB2312"/>
        <family val="3"/>
        <charset val="134"/>
      </rPr>
      <t xml:space="preserve">指标2：全年的训练对于运动员非常重要，中间的间断会使得身体素质下降，必须坚持长年训练，才能保证自己的能力不退步的基础上，提高技战术水平，比赛取得好成绩。赛取得好成绩。 </t>
    </r>
    <r>
      <rPr>
        <sz val="11"/>
        <color rgb="FFFF0000"/>
        <rFont val="仿宋_GB2312"/>
        <family val="3"/>
        <charset val="134"/>
      </rPr>
      <t>增加对京津冀三地残疾人的群体项目展示交流，共同为残疾人群体工作打造优质的交流平台</t>
    </r>
  </si>
  <si>
    <r>
      <t>指标1：残疾人运动员训练满意度</t>
    </r>
    <r>
      <rPr>
        <sz val="11"/>
        <color rgb="FFFF0000"/>
        <rFont val="仿宋_GB2312"/>
        <family val="3"/>
        <charset val="134"/>
      </rPr>
      <t>改为残疾人运动员满意度调查、涉及全年参加群众体育赛事的残疾人员满意度</t>
    </r>
    <phoneticPr fontId="2" type="noConversion"/>
  </si>
  <si>
    <r>
      <rPr>
        <sz val="10.5"/>
        <color theme="1"/>
        <rFont val="仿宋_GB2312"/>
        <family val="3"/>
        <charset val="134"/>
      </rPr>
      <t>85%</t>
    </r>
    <r>
      <rPr>
        <sz val="11"/>
        <color rgb="FFFF0000"/>
        <rFont val="仿宋_GB2312"/>
        <family val="3"/>
        <charset val="134"/>
      </rPr>
      <t>改为≥85%以上</t>
    </r>
  </si>
  <si>
    <t>无人员名单和训练记录等证明性资料</t>
    <phoneticPr fontId="2" type="noConversion"/>
  </si>
  <si>
    <t>无基地训练照片等证明资料</t>
    <phoneticPr fontId="2" type="noConversion"/>
  </si>
  <si>
    <t>无考核完成情况等证明性资料</t>
    <phoneticPr fontId="2" type="noConversion"/>
  </si>
  <si>
    <t>无训练证明等资料</t>
    <phoneticPr fontId="2" type="noConversion"/>
  </si>
  <si>
    <t>无满意度调查等证明资料</t>
    <phoneticPr fontId="2" type="noConversion"/>
  </si>
  <si>
    <t>无可量化对比的证明资料</t>
    <phoneticPr fontId="2" type="noConversion"/>
  </si>
  <si>
    <t>无赛事情况等证明资料（根据“实际完成情况”，2020年未参加全国赛事，得分为0分）</t>
    <phoneticPr fontId="1" type="noConversion"/>
  </si>
  <si>
    <t>无举办群体活动等证明资料，根据实际举办次数，确定得分，此处暂扣1分</t>
    <phoneticPr fontId="2" type="noConversion"/>
  </si>
  <si>
    <t>指标内容不明确，建议明确指标，并提供完成情况等证明资料。此处暂扣1分</t>
    <phoneticPr fontId="2" type="noConversion"/>
  </si>
  <si>
    <t>无证明性资料</t>
    <phoneticPr fontId="1" type="noConversion"/>
  </si>
  <si>
    <t>无参赛情况、获奖情况等证明性资料</t>
    <phoneticPr fontId="2" type="noConversion"/>
  </si>
  <si>
    <t>无各区参赛情况等证明性资料</t>
    <phoneticPr fontId="2" type="noConversion"/>
  </si>
  <si>
    <t>无训练、参赛记录等证明资料。且2020年未参赛，故按70%计分</t>
    <phoneticPr fontId="2" type="noConversion"/>
  </si>
  <si>
    <t>无相关证明资料，建议提供活动照片、新闻等证明性资料</t>
    <phoneticPr fontId="2" type="noConversion"/>
  </si>
  <si>
    <t>无相关资料，建议提供满意度调查等证明材料</t>
    <phoneticPr fontId="2" type="noConversion"/>
  </si>
  <si>
    <t>无相关资料，建议提供重点运动员参加大赛明细记录，并根据实际参赛情况调整得分。此处暂按60%计分</t>
    <phoneticPr fontId="9" type="noConversion"/>
  </si>
  <si>
    <t>无相关资料，建议提供参赛资料，鉴于疫情影响，应按实际参赛情况调整得分。此处暂按60%计分。</t>
    <phoneticPr fontId="9" type="noConversion"/>
  </si>
  <si>
    <t>所附合同不是正式合同，无签订时间，但法律审核时间有11月或12月，晚于5月。因疫情客观因素，按70%评分</t>
    <phoneticPr fontId="9" type="noConversion"/>
  </si>
  <si>
    <t>无相关资料，因疫情客观因素，按70%评分</t>
    <phoneticPr fontId="9" type="noConversion"/>
  </si>
  <si>
    <t>无相关资料，因疫情客观因素，按60%评分</t>
    <phoneticPr fontId="9" type="noConversion"/>
  </si>
  <si>
    <t>增加指标2.训练开展时间</t>
    <phoneticPr fontId="9" type="noConversion"/>
  </si>
  <si>
    <t>5-12月</t>
    <phoneticPr fontId="9" type="noConversion"/>
  </si>
  <si>
    <t>指标1：选拔招募运动员时间</t>
    <phoneticPr fontId="9" type="noConversion"/>
  </si>
  <si>
    <t>3-11月</t>
    <phoneticPr fontId="9" type="noConversion"/>
  </si>
  <si>
    <t>无相关资料，建议提供来京试训运动员名单等资料，并根据实际人数调整得分</t>
    <phoneticPr fontId="1" type="noConversion"/>
  </si>
  <si>
    <t>无相关资料，建议提供注册运动员名录等资料，并根据实际人数调整得分</t>
    <phoneticPr fontId="1" type="noConversion"/>
  </si>
  <si>
    <t>无相关资料，建议提供试训运动员名单、注册运动员名单等资料，并根据实际情况调整得分</t>
    <phoneticPr fontId="1" type="noConversion"/>
  </si>
  <si>
    <t>无相关资料，建议提供入选国家队人员名单，并根据实际情况调整得分</t>
    <phoneticPr fontId="1" type="noConversion"/>
  </si>
  <si>
    <t>无相关资料，建议提供训练成绩、新闻、采访等证明性资料</t>
    <phoneticPr fontId="1" type="noConversion"/>
  </si>
  <si>
    <t>无相关资料，建议提供满意度调查等资料</t>
    <phoneticPr fontId="1" type="noConversion"/>
  </si>
  <si>
    <t>无相关资料，建议提供招募通知、招募结果等证明性资料，并根据实际情况调整得分</t>
    <phoneticPr fontId="1" type="noConversion"/>
  </si>
  <si>
    <t>无相关资料，建议提供训练开展通知等证明性资料，并根据实际情况调整得分</t>
    <phoneticPr fontId="1" type="noConversion"/>
  </si>
  <si>
    <t>指标不明确</t>
    <phoneticPr fontId="1" type="noConversion"/>
  </si>
  <si>
    <t>为何扣分？</t>
    <phoneticPr fontId="2" type="noConversion"/>
  </si>
  <si>
    <t>指标不属于社会效益</t>
    <phoneticPr fontId="1" type="noConversion"/>
  </si>
  <si>
    <t>建议增加满意度汇总表</t>
    <phoneticPr fontId="1" type="noConversion"/>
  </si>
  <si>
    <t>无证明满意度的相关资料</t>
    <phoneticPr fontId="1" type="noConversion"/>
  </si>
  <si>
    <t>无参加人数的相关资料，建议提供有关参加人数的资料</t>
    <phoneticPr fontId="2" type="noConversion"/>
  </si>
  <si>
    <t>无服务人数的相关资料，建议提供相关活动照片、参加人数等证明性资料</t>
    <phoneticPr fontId="2" type="noConversion"/>
  </si>
  <si>
    <t>无会议数量相关资料，建议提供有关活动及会议的相关资料</t>
    <phoneticPr fontId="2" type="noConversion"/>
  </si>
  <si>
    <t>指标值不易衡量</t>
    <phoneticPr fontId="1" type="noConversion"/>
  </si>
  <si>
    <r>
      <t xml:space="preserve">145.766 </t>
    </r>
    <r>
      <rPr>
        <sz val="10.5"/>
        <color rgb="FFFF0000"/>
        <rFont val="宋体"/>
        <family val="3"/>
        <charset val="134"/>
      </rPr>
      <t>应为170.3412</t>
    </r>
    <phoneticPr fontId="1" type="noConversion"/>
  </si>
  <si>
    <r>
      <t xml:space="preserve">170.2525
</t>
    </r>
    <r>
      <rPr>
        <sz val="10.5"/>
        <color rgb="FFFF0000"/>
        <rFont val="仿宋_GB2312"/>
        <family val="3"/>
        <charset val="134"/>
      </rPr>
      <t>应为445.5315</t>
    </r>
    <phoneticPr fontId="1" type="noConversion"/>
  </si>
  <si>
    <r>
      <t xml:space="preserve">583.022509
</t>
    </r>
    <r>
      <rPr>
        <sz val="10.5"/>
        <color rgb="FFFF0000"/>
        <rFont val="仿宋_GB2312"/>
        <family val="3"/>
        <charset val="134"/>
      </rPr>
      <t>应改为623.77975</t>
    </r>
    <phoneticPr fontId="1" type="noConversion"/>
  </si>
  <si>
    <r>
      <t>484.379559</t>
    </r>
    <r>
      <rPr>
        <sz val="10.5"/>
        <color rgb="FFFF0000"/>
        <rFont val="仿宋_GB2312"/>
        <family val="3"/>
        <charset val="134"/>
      </rPr>
      <t>应改为484.379959</t>
    </r>
    <phoneticPr fontId="1" type="noConversion"/>
  </si>
  <si>
    <r>
      <t>714.388049</t>
    </r>
    <r>
      <rPr>
        <sz val="10.5"/>
        <color rgb="FFFF0000"/>
        <rFont val="仿宋_GB2312"/>
        <family val="3"/>
        <charset val="134"/>
      </rPr>
      <t xml:space="preserve"> 应改为976.225</t>
    </r>
    <phoneticPr fontId="1" type="noConversion"/>
  </si>
  <si>
    <r>
      <t xml:space="preserve">714.388049 </t>
    </r>
    <r>
      <rPr>
        <sz val="10.5"/>
        <color rgb="FFFF0000"/>
        <rFont val="仿宋_GB2312"/>
        <family val="3"/>
        <charset val="134"/>
      </rPr>
      <t>应改为976.225</t>
    </r>
    <phoneticPr fontId="1" type="noConversion"/>
  </si>
  <si>
    <t xml:space="preserve"> 项目支出绩效自评表</t>
  </si>
  <si>
    <t>（   2020   年度）</t>
    <phoneticPr fontId="1" type="noConversion"/>
  </si>
  <si>
    <t>残疾人文体中心竞技体育训练器材保障经费</t>
  </si>
  <si>
    <r>
      <t xml:space="preserve">97% </t>
    </r>
    <r>
      <rPr>
        <sz val="10.5"/>
        <color rgb="FFFF0000"/>
        <rFont val="宋体"/>
        <family val="3"/>
        <charset val="134"/>
      </rPr>
      <t>应改为92.33%</t>
    </r>
    <phoneticPr fontId="1" type="noConversion"/>
  </si>
  <si>
    <t>未全部执行完毕</t>
  </si>
  <si>
    <r>
      <t>97%</t>
    </r>
    <r>
      <rPr>
        <sz val="10.5"/>
        <color rgb="FFFF0000"/>
        <rFont val="宋体"/>
        <family val="3"/>
        <charset val="134"/>
      </rPr>
      <t>应改为92.33%</t>
    </r>
    <phoneticPr fontId="1" type="noConversion"/>
  </si>
  <si>
    <t>为确保全运会周期集训队正常运转，满足各运动队员的训练要求,进一步提高北京市残疾人运动队比赛成绩，全力保障好重点队员的训练及参赛器材装备，从而继续提升各队运动员竞技水平</t>
  </si>
  <si>
    <t>完成保障全运会周期集训队的正常运转，满足各运动队员的训练要求,进一步提高北京市残疾人运动队比赛成绩。全力保障好重点队员的训练及参赛器材装备，从而继续提升各队运动员竞技水平.</t>
  </si>
  <si>
    <t>年度指标值</t>
    <phoneticPr fontId="1" type="noConversion"/>
  </si>
  <si>
    <t>实际完成值</t>
    <phoneticPr fontId="1" type="noConversion"/>
  </si>
  <si>
    <t>偏差原因分析及改进措施</t>
    <phoneticPr fontId="1" type="noConversion"/>
  </si>
  <si>
    <t>指标1：保障三个队伍的运动员训练及比赛装备</t>
  </si>
  <si>
    <t>根据实际情况调整，保障≥1-2套/人</t>
  </si>
  <si>
    <t>完成</t>
  </si>
  <si>
    <t>提供的资料只有协议书，三级指标值内容不明确，未给出实际完成值 ，无法证明是否完成。暂按80%评分</t>
    <phoneticPr fontId="1" type="noConversion"/>
  </si>
  <si>
    <t>指标2：保障运动队伍的运动员训练及比赛装备</t>
  </si>
  <si>
    <t>根据实际情况调整，保障≥1套/人</t>
  </si>
  <si>
    <t>运动员参加重大赛事等级</t>
  </si>
  <si>
    <t>国家、国际级</t>
  </si>
  <si>
    <t>国家。国际级</t>
  </si>
  <si>
    <t>未提供参赛资料</t>
    <phoneticPr fontId="1" type="noConversion"/>
  </si>
  <si>
    <t>确保全运会周期集训队正常运转</t>
  </si>
  <si>
    <t>全力保障</t>
  </si>
  <si>
    <t>三级指标、年度指标值不明确，所附资料无法证明实际完成.暂按80%评分</t>
    <phoneticPr fontId="1" type="noConversion"/>
  </si>
  <si>
    <t>满足各运动队员的训练要求</t>
  </si>
  <si>
    <t xml:space="preserve"> 进度指标</t>
    <phoneticPr fontId="1" type="noConversion"/>
  </si>
  <si>
    <t xml:space="preserve">指标1：1.器材装备采购时间    2.参加国内、国际赛事时间  </t>
    <phoneticPr fontId="1" type="noConversion"/>
  </si>
  <si>
    <t>因疫情客观因素，按70%评分</t>
    <phoneticPr fontId="1" type="noConversion"/>
  </si>
  <si>
    <t>疫情原因，运动队集结训练时间从1月延迟到5月</t>
  </si>
  <si>
    <t>无相关训练开展资料，因疫情客观因素，按70%评分</t>
    <phoneticPr fontId="1" type="noConversion"/>
  </si>
  <si>
    <t>参加国家、国际赛事时间</t>
  </si>
  <si>
    <t>1-10月</t>
  </si>
  <si>
    <t>疫情原因，部分项目比赛取消</t>
  </si>
  <si>
    <t>无相关参赛资料，因疫情客观因素，按70%评分</t>
    <phoneticPr fontId="1" type="noConversion"/>
  </si>
  <si>
    <t>效益指标</t>
  </si>
  <si>
    <t>社会效益指标</t>
    <phoneticPr fontId="1" type="noConversion"/>
  </si>
  <si>
    <t>指标1：提高我市残疾人竞技体育</t>
  </si>
  <si>
    <t>无相关资料，暂按80%评分。建议补充总结等资料</t>
    <phoneticPr fontId="9" type="noConversion"/>
  </si>
  <si>
    <t>指标2：备战2021年、2022年残运会及备战2022冬残奥会</t>
  </si>
  <si>
    <t>无相关资料，暂按80%评分。需补充训练记录等</t>
    <phoneticPr fontId="9" type="noConversion"/>
  </si>
  <si>
    <t>指标1：运动员对训练、保障措施满意度</t>
  </si>
  <si>
    <t>≥98%</t>
  </si>
  <si>
    <t>25万元</t>
  </si>
  <si>
    <t>2020年12月25日前完成缴费</t>
  </si>
  <si>
    <t>全年预算数</t>
    <phoneticPr fontId="1" type="noConversion"/>
  </si>
  <si>
    <t>全年执行数</t>
    <phoneticPr fontId="1" type="noConversion"/>
  </si>
  <si>
    <t>其中：当年财政拨款</t>
    <phoneticPr fontId="1" type="noConversion"/>
  </si>
  <si>
    <t>年度指标值</t>
    <phoneticPr fontId="9" type="noConversion"/>
  </si>
  <si>
    <t>实际完成值</t>
    <phoneticPr fontId="9" type="noConversion"/>
  </si>
  <si>
    <t>偏差原因分析及改进措施</t>
    <phoneticPr fontId="9" type="noConversion"/>
  </si>
  <si>
    <t>绩效目标</t>
    <phoneticPr fontId="1" type="noConversion"/>
  </si>
  <si>
    <t>数量指标（12.5）</t>
    <phoneticPr fontId="9" type="noConversion"/>
  </si>
  <si>
    <t>五个月</t>
    <phoneticPr fontId="1" type="noConversion"/>
  </si>
  <si>
    <t>三个月</t>
    <phoneticPr fontId="1" type="noConversion"/>
  </si>
  <si>
    <t>七个月</t>
    <phoneticPr fontId="1" type="noConversion"/>
  </si>
  <si>
    <t>水源热泵机组维护保养</t>
    <phoneticPr fontId="9" type="noConversion"/>
  </si>
  <si>
    <t>此五项打包为一个合同，数量为主要维修保养部件，均在发票中有体现</t>
    <phoneticPr fontId="1" type="noConversion"/>
  </si>
  <si>
    <t>中控室消防主机加安装火灾显示盘项目</t>
    <phoneticPr fontId="9" type="noConversion"/>
  </si>
  <si>
    <t>消防管道更换维修工程</t>
    <phoneticPr fontId="9" type="noConversion"/>
  </si>
  <si>
    <t>消防管道更换520米，在合同报价中体现</t>
    <phoneticPr fontId="1" type="noConversion"/>
  </si>
  <si>
    <t>红外报警维修维护费</t>
    <phoneticPr fontId="9" type="noConversion"/>
  </si>
  <si>
    <t>公寓楼门禁系统维保</t>
    <phoneticPr fontId="9" type="noConversion"/>
  </si>
  <si>
    <t>此数量指标参照年初预算指标设定</t>
    <phoneticPr fontId="1" type="noConversion"/>
  </si>
  <si>
    <t>21次</t>
    <phoneticPr fontId="1" type="noConversion"/>
  </si>
  <si>
    <t>实际完成值已调整</t>
    <phoneticPr fontId="1" type="noConversion"/>
  </si>
  <si>
    <t>设备更新采购</t>
    <phoneticPr fontId="9" type="noConversion"/>
  </si>
  <si>
    <t>运动员肉食品检测</t>
    <phoneticPr fontId="9" type="noConversion"/>
  </si>
  <si>
    <t>材料已补充</t>
    <phoneticPr fontId="1" type="noConversion"/>
  </si>
  <si>
    <t>12此</t>
    <phoneticPr fontId="1" type="noConversion"/>
  </si>
  <si>
    <t>年初指标值已补充</t>
    <phoneticPr fontId="1" type="noConversion"/>
  </si>
  <si>
    <t>1年</t>
    <phoneticPr fontId="1" type="noConversion"/>
  </si>
  <si>
    <t>指标值设定已更改</t>
    <phoneticPr fontId="1" type="noConversion"/>
  </si>
  <si>
    <t>现有队伍10支</t>
    <phoneticPr fontId="1" type="noConversion"/>
  </si>
  <si>
    <t>质量指标（12.5）</t>
    <phoneticPr fontId="9" type="noConversion"/>
  </si>
  <si>
    <t>消防排烟系统</t>
    <phoneticPr fontId="9" type="noConversion"/>
  </si>
  <si>
    <t>因疫情人员不能实操，无法签合同支付款项</t>
    <phoneticPr fontId="9" type="noConversion"/>
  </si>
  <si>
    <t>更换网络高清监控探头</t>
    <phoneticPr fontId="9" type="noConversion"/>
  </si>
  <si>
    <t>消防管道更换维修工程</t>
    <phoneticPr fontId="9" type="noConversion"/>
  </si>
  <si>
    <t>补充疫情防控照片</t>
    <phoneticPr fontId="1" type="noConversion"/>
  </si>
  <si>
    <t>时效指标（12.5）</t>
    <phoneticPr fontId="9" type="noConversion"/>
  </si>
  <si>
    <t>2020年12月25日前完成缴费</t>
    <phoneticPr fontId="1" type="noConversion"/>
  </si>
  <si>
    <t>保障北京残疾人各项运动队的训练任务</t>
    <phoneticPr fontId="9" type="noConversion"/>
  </si>
  <si>
    <t>成本指标（12.5）</t>
    <phoneticPr fontId="9" type="noConversion"/>
  </si>
  <si>
    <t>31.2804万元</t>
  </si>
  <si>
    <t>29.5万元</t>
  </si>
  <si>
    <t>4.212万元</t>
  </si>
  <si>
    <t>22.616681万元</t>
  </si>
  <si>
    <t>23.64481万元</t>
  </si>
  <si>
    <t>14.408208万元</t>
  </si>
  <si>
    <t>39.4744万元</t>
  </si>
  <si>
    <t>37.08693万元</t>
  </si>
  <si>
    <t>3.3万元</t>
  </si>
  <si>
    <t>防雷击系统维保</t>
    <phoneticPr fontId="9" type="noConversion"/>
  </si>
  <si>
    <t>1.5万元</t>
  </si>
  <si>
    <t>购买消防水带</t>
    <phoneticPr fontId="9" type="noConversion"/>
  </si>
  <si>
    <t>餐厅、场馆水泵接合器及部分管道更换项目</t>
    <phoneticPr fontId="9" type="noConversion"/>
  </si>
  <si>
    <t>室外线缆管井、管道改造安装项目</t>
    <phoneticPr fontId="9" type="noConversion"/>
  </si>
  <si>
    <t>突发故障经费</t>
    <phoneticPr fontId="9" type="noConversion"/>
  </si>
  <si>
    <t>288.3882万元</t>
    <phoneticPr fontId="1" type="noConversion"/>
  </si>
  <si>
    <t>补充采购棉织品</t>
    <phoneticPr fontId="9" type="noConversion"/>
  </si>
  <si>
    <t>设备设施维修维护</t>
    <phoneticPr fontId="9" type="noConversion"/>
  </si>
  <si>
    <t>9.613万元</t>
    <phoneticPr fontId="1" type="noConversion"/>
  </si>
  <si>
    <t>4.0238万元</t>
    <phoneticPr fontId="1" type="noConversion"/>
  </si>
  <si>
    <t>体育健身训练器材保养及维修</t>
    <phoneticPr fontId="9" type="noConversion"/>
  </si>
  <si>
    <t>效益指标</t>
    <phoneticPr fontId="1" type="noConversion"/>
  </si>
  <si>
    <t>经济效益指标</t>
    <phoneticPr fontId="1" type="noConversion"/>
  </si>
  <si>
    <t>社会效益指标（30）</t>
    <phoneticPr fontId="9" type="noConversion"/>
  </si>
  <si>
    <t>生态效益指标</t>
    <phoneticPr fontId="1" type="noConversion"/>
  </si>
  <si>
    <t>满意度指标</t>
    <phoneticPr fontId="1" type="noConversion"/>
  </si>
  <si>
    <t>服务对象满意度指标（10）</t>
    <phoneticPr fontId="9" type="noConversion"/>
  </si>
  <si>
    <t>文体中心2020年运行保障项目</t>
    <phoneticPr fontId="1" type="noConversion"/>
  </si>
</sst>
</file>

<file path=xl/styles.xml><?xml version="1.0" encoding="utf-8"?>
<styleSheet xmlns="http://schemas.openxmlformats.org/spreadsheetml/2006/main">
  <numFmts count="1">
    <numFmt numFmtId="43" formatCode="_ * #,##0.00_ ;_ * \-#,##0.00_ ;_ * &quot;-&quot;??_ ;_ @_ "/>
  </numFmts>
  <fonts count="51">
    <font>
      <sz val="11"/>
      <color theme="1"/>
      <name val="等线"/>
      <family val="2"/>
      <scheme val="minor"/>
    </font>
    <font>
      <sz val="9"/>
      <name val="等线"/>
      <family val="3"/>
      <charset val="134"/>
      <scheme val="minor"/>
    </font>
    <font>
      <sz val="9"/>
      <name val="宋体"/>
      <family val="3"/>
      <charset val="134"/>
    </font>
    <font>
      <sz val="9"/>
      <color rgb="FF000000"/>
      <name val="宋体"/>
      <family val="3"/>
      <charset val="134"/>
    </font>
    <font>
      <sz val="11"/>
      <color theme="1"/>
      <name val="等线"/>
      <family val="2"/>
      <scheme val="minor"/>
    </font>
    <font>
      <sz val="18"/>
      <color theme="1"/>
      <name val="方正小标宋简体"/>
      <family val="3"/>
      <charset val="134"/>
    </font>
    <font>
      <sz val="14"/>
      <color theme="1"/>
      <name val="仿宋_GB2312"/>
      <family val="3"/>
      <charset val="134"/>
    </font>
    <font>
      <sz val="15"/>
      <color theme="1"/>
      <name val="仿宋_GB2312"/>
      <family val="3"/>
      <charset val="134"/>
    </font>
    <font>
      <sz val="10.5"/>
      <color theme="1"/>
      <name val="仿宋_GB2312"/>
      <family val="3"/>
      <charset val="134"/>
    </font>
    <font>
      <sz val="9"/>
      <name val="等线"/>
      <family val="2"/>
      <charset val="134"/>
      <scheme val="minor"/>
    </font>
    <font>
      <sz val="10.5"/>
      <color indexed="8"/>
      <name val="仿宋_GB2312"/>
      <family val="3"/>
      <charset val="134"/>
    </font>
    <font>
      <sz val="10.5"/>
      <color rgb="FF000000"/>
      <name val="仿宋_GB2312"/>
      <family val="3"/>
      <charset val="134"/>
    </font>
    <font>
      <sz val="10"/>
      <color theme="1"/>
      <name val="仿宋_GB2312"/>
      <family val="3"/>
      <charset val="134"/>
    </font>
    <font>
      <sz val="10.5"/>
      <color rgb="FFFF0000"/>
      <name val="仿宋_GB2312"/>
      <family val="3"/>
      <charset val="134"/>
    </font>
    <font>
      <sz val="11"/>
      <color rgb="FFFF0000"/>
      <name val="仿宋_GB2312"/>
      <family val="3"/>
      <charset val="134"/>
    </font>
    <font>
      <sz val="9"/>
      <color theme="1"/>
      <name val="等线"/>
      <family val="2"/>
      <charset val="134"/>
      <scheme val="minor"/>
    </font>
    <font>
      <sz val="9"/>
      <color theme="1"/>
      <name val="宋体"/>
      <family val="3"/>
      <charset val="134"/>
    </font>
    <font>
      <sz val="16"/>
      <color theme="1"/>
      <name val="黑体"/>
      <family val="3"/>
      <charset val="134"/>
    </font>
    <font>
      <sz val="10"/>
      <color theme="1"/>
      <name val="FangSong"/>
      <family val="3"/>
      <charset val="134"/>
    </font>
    <font>
      <sz val="10"/>
      <color indexed="8"/>
      <name val="FangSong"/>
      <family val="3"/>
      <charset val="134"/>
    </font>
    <font>
      <sz val="10"/>
      <color indexed="8"/>
      <name val="等线"/>
      <family val="3"/>
      <charset val="134"/>
      <scheme val="minor"/>
    </font>
    <font>
      <sz val="10"/>
      <color rgb="FFFF0000"/>
      <name val="等线"/>
      <family val="3"/>
      <charset val="134"/>
      <scheme val="minor"/>
    </font>
    <font>
      <sz val="11"/>
      <color indexed="8"/>
      <name val="宋体"/>
      <family val="3"/>
      <charset val="134"/>
    </font>
    <font>
      <b/>
      <sz val="10"/>
      <color rgb="FF000000"/>
      <name val="等线"/>
      <family val="3"/>
      <charset val="134"/>
      <scheme val="minor"/>
    </font>
    <font>
      <sz val="10"/>
      <color rgb="FF000000"/>
      <name val="等线"/>
      <family val="3"/>
      <charset val="134"/>
      <scheme val="minor"/>
    </font>
    <font>
      <sz val="10"/>
      <name val="等线"/>
      <family val="3"/>
      <charset val="134"/>
      <scheme val="minor"/>
    </font>
    <font>
      <sz val="18"/>
      <color indexed="8"/>
      <name val="方正小标宋简体"/>
      <family val="4"/>
      <charset val="134"/>
    </font>
    <font>
      <sz val="14"/>
      <color indexed="8"/>
      <name val="仿宋_GB2312"/>
      <family val="3"/>
      <charset val="134"/>
    </font>
    <font>
      <sz val="10"/>
      <color indexed="8"/>
      <name val="仿宋_GB2312"/>
      <family val="3"/>
      <charset val="134"/>
    </font>
    <font>
      <b/>
      <sz val="11"/>
      <color indexed="8"/>
      <name val="宋体"/>
      <family val="3"/>
      <charset val="134"/>
    </font>
    <font>
      <sz val="18"/>
      <color indexed="8"/>
      <name val="宋体"/>
      <family val="3"/>
      <charset val="134"/>
    </font>
    <font>
      <sz val="11"/>
      <color theme="1"/>
      <name val="宋体"/>
      <family val="3"/>
      <charset val="134"/>
    </font>
    <font>
      <sz val="14"/>
      <color indexed="8"/>
      <name val="宋体"/>
      <family val="3"/>
      <charset val="134"/>
    </font>
    <font>
      <sz val="10.5"/>
      <color indexed="8"/>
      <name val="宋体"/>
      <family val="3"/>
      <charset val="134"/>
    </font>
    <font>
      <sz val="10"/>
      <color indexed="8"/>
      <name val="宋体"/>
      <family val="3"/>
      <charset val="134"/>
    </font>
    <font>
      <sz val="10"/>
      <color rgb="FF000000"/>
      <name val="宋体"/>
      <family val="3"/>
      <charset val="134"/>
    </font>
    <font>
      <b/>
      <sz val="10.5"/>
      <color indexed="8"/>
      <name val="宋体"/>
      <family val="3"/>
      <charset val="134"/>
    </font>
    <font>
      <sz val="10.5"/>
      <color rgb="FF000000"/>
      <name val="宋体"/>
      <family val="3"/>
      <charset val="134"/>
    </font>
    <font>
      <sz val="10.5"/>
      <name val="宋体"/>
      <family val="3"/>
      <charset val="134"/>
    </font>
    <font>
      <sz val="11"/>
      <color rgb="FFFF0000"/>
      <name val="宋体"/>
      <family val="3"/>
      <charset val="134"/>
    </font>
    <font>
      <b/>
      <sz val="10.5"/>
      <color rgb="FF000000"/>
      <name val="仿宋_GB2312"/>
      <family val="3"/>
      <charset val="134"/>
    </font>
    <font>
      <sz val="11"/>
      <color theme="1"/>
      <name val="仿宋_GB2312"/>
      <family val="3"/>
      <charset val="134"/>
    </font>
    <font>
      <sz val="12"/>
      <name val="宋体"/>
      <family val="3"/>
      <charset val="134"/>
    </font>
    <font>
      <sz val="10.5"/>
      <color rgb="FFFF0000"/>
      <name val="宋体"/>
      <family val="3"/>
      <charset val="134"/>
    </font>
    <font>
      <sz val="18"/>
      <color theme="1"/>
      <name val="宋体"/>
      <family val="3"/>
      <charset val="134"/>
    </font>
    <font>
      <sz val="14"/>
      <color theme="1"/>
      <name val="宋体"/>
      <family val="3"/>
      <charset val="134"/>
    </font>
    <font>
      <sz val="10.5"/>
      <color theme="1"/>
      <name val="宋体"/>
      <family val="3"/>
      <charset val="134"/>
    </font>
    <font>
      <sz val="10"/>
      <color theme="1"/>
      <name val="宋体"/>
      <family val="3"/>
      <charset val="134"/>
    </font>
    <font>
      <sz val="11"/>
      <color rgb="FFFF0000"/>
      <name val="等线"/>
      <family val="2"/>
      <scheme val="minor"/>
    </font>
    <font>
      <sz val="11"/>
      <color theme="4"/>
      <name val="等线"/>
      <family val="2"/>
      <scheme val="minor"/>
    </font>
    <font>
      <sz val="9"/>
      <color theme="1"/>
      <name val="仿宋_GB2312"/>
      <family val="3"/>
      <charset val="134"/>
    </font>
  </fonts>
  <fills count="3">
    <fill>
      <patternFill patternType="none"/>
    </fill>
    <fill>
      <patternFill patternType="gray125"/>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indexed="64"/>
      </top>
      <bottom style="thin">
        <color indexed="64"/>
      </bottom>
      <diagonal/>
    </border>
    <border>
      <left/>
      <right style="hair">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top style="thin">
        <color auto="1"/>
      </top>
      <bottom style="thin">
        <color auto="1"/>
      </bottom>
      <diagonal/>
    </border>
    <border>
      <left/>
      <right/>
      <top/>
      <bottom style="thin">
        <color auto="1"/>
      </bottom>
      <diagonal/>
    </border>
    <border>
      <left/>
      <right style="hair">
        <color auto="1"/>
      </right>
      <top/>
      <bottom style="thin">
        <color auto="1"/>
      </bottom>
      <diagonal/>
    </border>
    <border>
      <left style="hair">
        <color auto="1"/>
      </left>
      <right style="hair">
        <color auto="1"/>
      </right>
      <top/>
      <bottom style="hair">
        <color auto="1"/>
      </bottom>
      <diagonal/>
    </border>
    <border>
      <left style="hair">
        <color auto="1"/>
      </left>
      <right/>
      <top/>
      <bottom style="thin">
        <color auto="1"/>
      </bottom>
      <diagonal/>
    </border>
  </borders>
  <cellStyleXfs count="4">
    <xf numFmtId="0" fontId="0" fillId="0" borderId="0"/>
    <xf numFmtId="43" fontId="4" fillId="0" borderId="0" applyFont="0" applyFill="0" applyBorder="0" applyAlignment="0" applyProtection="0">
      <alignment vertical="center"/>
    </xf>
    <xf numFmtId="9" fontId="4" fillId="0" borderId="0" applyFont="0" applyFill="0" applyBorder="0" applyAlignment="0" applyProtection="0">
      <alignment vertical="center"/>
    </xf>
    <xf numFmtId="0" fontId="42" fillId="0" borderId="0"/>
  </cellStyleXfs>
  <cellXfs count="217">
    <xf numFmtId="0" fontId="0" fillId="0" borderId="0" xfId="0"/>
    <xf numFmtId="0" fontId="0" fillId="0" borderId="1" xfId="0" applyBorder="1" applyAlignment="1">
      <alignment horizontal="center" vertical="center"/>
    </xf>
    <xf numFmtId="0" fontId="0" fillId="0" borderId="1" xfId="0" applyBorder="1" applyAlignment="1">
      <alignment horizontal="left" vertical="center" wrapText="1"/>
    </xf>
    <xf numFmtId="0" fontId="7" fillId="0" borderId="0" xfId="0" applyFont="1" applyAlignment="1">
      <alignment horizontal="justify" vertical="center"/>
    </xf>
    <xf numFmtId="0" fontId="8" fillId="0" borderId="1" xfId="0" applyFont="1" applyBorder="1" applyAlignment="1">
      <alignment horizontal="center" vertical="center" wrapText="1"/>
    </xf>
    <xf numFmtId="0" fontId="12" fillId="0" borderId="1" xfId="0" applyFont="1" applyBorder="1" applyAlignment="1">
      <alignment horizontal="left" vertical="center" wrapText="1"/>
    </xf>
    <xf numFmtId="9" fontId="8"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58" fontId="8" fillId="0" borderId="1" xfId="0" applyNumberFormat="1" applyFont="1" applyBorder="1" applyAlignment="1">
      <alignment horizontal="center" vertical="center" wrapText="1"/>
    </xf>
    <xf numFmtId="0" fontId="8" fillId="0" borderId="11" xfId="0" applyFont="1" applyBorder="1" applyAlignment="1">
      <alignment horizontal="center" vertical="center" wrapText="1"/>
    </xf>
    <xf numFmtId="0" fontId="11" fillId="0" borderId="11" xfId="0" applyFont="1" applyBorder="1" applyAlignment="1">
      <alignment horizontal="center" vertical="center" wrapText="1"/>
    </xf>
    <xf numFmtId="0" fontId="0" fillId="0" borderId="0" xfId="0" applyFill="1"/>
    <xf numFmtId="0" fontId="7" fillId="0" borderId="0" xfId="0" applyFont="1" applyFill="1" applyAlignment="1">
      <alignment horizontal="justify" vertical="center"/>
    </xf>
    <xf numFmtId="0" fontId="8" fillId="0" borderId="1" xfId="0" applyFont="1" applyFill="1" applyBorder="1" applyAlignment="1">
      <alignment horizontal="center" vertical="center" wrapText="1"/>
    </xf>
    <xf numFmtId="0" fontId="8" fillId="0" borderId="1" xfId="0" applyFont="1" applyFill="1" applyBorder="1" applyAlignment="1">
      <alignment vertical="center" wrapText="1"/>
    </xf>
    <xf numFmtId="0" fontId="16" fillId="0" borderId="1" xfId="0" applyFont="1" applyFill="1" applyBorder="1" applyAlignment="1">
      <alignment horizontal="justify" vertical="center" wrapText="1"/>
    </xf>
    <xf numFmtId="0" fontId="0" fillId="0" borderId="0" xfId="0" applyFill="1" applyAlignment="1">
      <alignment vertical="center"/>
    </xf>
    <xf numFmtId="9" fontId="16" fillId="0" borderId="1" xfId="0" applyNumberFormat="1" applyFont="1" applyFill="1" applyBorder="1" applyAlignment="1">
      <alignment horizontal="center" vertical="center" wrapText="1"/>
    </xf>
    <xf numFmtId="0" fontId="15" fillId="0" borderId="0" xfId="0" applyFont="1" applyFill="1" applyAlignment="1">
      <alignment wrapText="1"/>
    </xf>
    <xf numFmtId="43" fontId="18" fillId="0" borderId="1" xfId="1" applyFont="1" applyFill="1" applyBorder="1" applyAlignment="1">
      <alignment wrapText="1"/>
    </xf>
    <xf numFmtId="0" fontId="17" fillId="0" borderId="0" xfId="0" applyFont="1" applyFill="1" applyAlignment="1">
      <alignment horizontal="justify" vertical="center"/>
    </xf>
    <xf numFmtId="43" fontId="18" fillId="0" borderId="0" xfId="1" applyFont="1" applyFill="1" applyAlignment="1">
      <alignment wrapText="1"/>
    </xf>
    <xf numFmtId="58" fontId="8" fillId="0" borderId="1" xfId="0" applyNumberFormat="1" applyFont="1" applyFill="1" applyBorder="1" applyAlignment="1">
      <alignment horizontal="center" vertical="center" wrapText="1"/>
    </xf>
    <xf numFmtId="0" fontId="0" fillId="0" borderId="1" xfId="0" applyFill="1" applyBorder="1" applyAlignment="1">
      <alignment vertical="center" wrapText="1"/>
    </xf>
    <xf numFmtId="0" fontId="13"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8" fillId="0" borderId="0" xfId="0" applyFont="1" applyFill="1" applyAlignment="1">
      <alignment horizontal="center" vertical="center"/>
    </xf>
    <xf numFmtId="0" fontId="18" fillId="0" borderId="1" xfId="0" applyFont="1" applyFill="1" applyBorder="1" applyAlignment="1">
      <alignment horizontal="center" vertical="center"/>
    </xf>
    <xf numFmtId="43" fontId="18" fillId="0" borderId="1" xfId="1" applyFont="1" applyFill="1" applyBorder="1" applyAlignment="1">
      <alignment horizontal="center" vertical="center"/>
    </xf>
    <xf numFmtId="43" fontId="18" fillId="0" borderId="1" xfId="0" applyNumberFormat="1" applyFont="1" applyFill="1" applyBorder="1" applyAlignment="1">
      <alignment horizontal="center" vertical="center"/>
    </xf>
    <xf numFmtId="0" fontId="20" fillId="0" borderId="0" xfId="0" applyFont="1"/>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1" xfId="0" applyFont="1" applyBorder="1"/>
    <xf numFmtId="0" fontId="20" fillId="0" borderId="1" xfId="0" applyFont="1" applyBorder="1" applyAlignment="1">
      <alignment vertical="center" wrapText="1"/>
    </xf>
    <xf numFmtId="0" fontId="25" fillId="0" borderId="1" xfId="0" applyFont="1" applyBorder="1" applyAlignment="1">
      <alignment horizontal="center" vertical="center" wrapText="1"/>
    </xf>
    <xf numFmtId="9" fontId="20" fillId="0" borderId="1" xfId="0" applyNumberFormat="1" applyFont="1" applyBorder="1" applyAlignment="1">
      <alignment horizontal="center" vertical="center" wrapText="1"/>
    </xf>
    <xf numFmtId="0" fontId="22" fillId="0" borderId="1" xfId="0" applyFont="1" applyBorder="1" applyAlignment="1">
      <alignment horizontal="center" vertical="center"/>
    </xf>
    <xf numFmtId="0" fontId="29" fillId="0" borderId="0" xfId="0" applyFont="1"/>
    <xf numFmtId="0" fontId="31" fillId="0" borderId="0" xfId="0" applyFont="1"/>
    <xf numFmtId="0" fontId="33" fillId="0" borderId="1" xfId="0" applyFont="1" applyBorder="1" applyAlignment="1">
      <alignment horizontal="center" vertical="center" wrapText="1"/>
    </xf>
    <xf numFmtId="0" fontId="31" fillId="0" borderId="1" xfId="0" applyFont="1" applyBorder="1" applyAlignment="1">
      <alignment horizontal="center" vertical="center"/>
    </xf>
    <xf numFmtId="0" fontId="36" fillId="0" borderId="1" xfId="0" applyFont="1" applyBorder="1" applyAlignment="1">
      <alignment horizontal="center" vertical="center" wrapText="1"/>
    </xf>
    <xf numFmtId="0" fontId="33" fillId="0" borderId="1" xfId="0" applyFont="1" applyBorder="1" applyAlignment="1">
      <alignment vertical="center" wrapText="1"/>
    </xf>
    <xf numFmtId="0" fontId="22" fillId="0" borderId="1" xfId="0" applyFont="1" applyBorder="1" applyAlignment="1">
      <alignment vertical="center" wrapText="1"/>
    </xf>
    <xf numFmtId="0" fontId="38" fillId="0" borderId="1" xfId="0" applyFont="1" applyBorder="1" applyAlignment="1">
      <alignment vertical="center" wrapText="1"/>
    </xf>
    <xf numFmtId="0" fontId="33" fillId="0" borderId="15" xfId="0" applyFont="1" applyBorder="1" applyAlignment="1">
      <alignment vertical="center" wrapText="1"/>
    </xf>
    <xf numFmtId="0" fontId="22" fillId="0" borderId="1" xfId="0" applyFont="1" applyBorder="1" applyAlignment="1">
      <alignment horizontal="left" vertical="center" wrapText="1"/>
    </xf>
    <xf numFmtId="0" fontId="33" fillId="0" borderId="19" xfId="0" applyFont="1" applyBorder="1" applyAlignment="1">
      <alignment vertical="center" wrapText="1"/>
    </xf>
    <xf numFmtId="0" fontId="31" fillId="0" borderId="0" xfId="0" applyFont="1" applyAlignment="1">
      <alignment vertical="center"/>
    </xf>
    <xf numFmtId="0" fontId="39" fillId="0" borderId="1" xfId="0" applyFont="1" applyBorder="1" applyAlignment="1">
      <alignment horizontal="left" vertical="center" wrapText="1"/>
    </xf>
    <xf numFmtId="0" fontId="22"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Border="1" applyAlignment="1">
      <alignment horizontal="left" vertical="center" wrapText="1"/>
    </xf>
    <xf numFmtId="9" fontId="10" fillId="0" borderId="1" xfId="0" applyNumberFormat="1" applyFont="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Alignment="1">
      <alignment horizontal="left"/>
    </xf>
    <xf numFmtId="0" fontId="20" fillId="0" borderId="1" xfId="0" applyFont="1" applyFill="1" applyBorder="1" applyAlignment="1">
      <alignment horizontal="center" vertical="center"/>
    </xf>
    <xf numFmtId="0" fontId="41" fillId="0" borderId="1" xfId="0" applyFont="1" applyBorder="1" applyAlignment="1">
      <alignment horizontal="center" vertical="center"/>
    </xf>
    <xf numFmtId="0" fontId="41" fillId="0" borderId="0" xfId="0" applyFont="1" applyAlignment="1">
      <alignment vertical="center" wrapText="1"/>
    </xf>
    <xf numFmtId="0" fontId="41" fillId="0" borderId="1" xfId="0" applyFont="1" applyBorder="1" applyAlignment="1">
      <alignment vertical="center" wrapText="1"/>
    </xf>
    <xf numFmtId="0" fontId="22" fillId="0" borderId="1" xfId="0" applyFont="1" applyFill="1" applyBorder="1" applyAlignment="1">
      <alignment horizontal="center" vertical="center"/>
    </xf>
    <xf numFmtId="0" fontId="22" fillId="0" borderId="1" xfId="0" applyFont="1" applyBorder="1" applyAlignment="1">
      <alignment horizontal="left" vertical="center"/>
    </xf>
    <xf numFmtId="0" fontId="0" fillId="0" borderId="1" xfId="0" applyFill="1" applyBorder="1" applyAlignment="1">
      <alignment horizontal="left" vertical="center" wrapText="1"/>
    </xf>
    <xf numFmtId="0" fontId="41" fillId="0" borderId="0" xfId="0" applyFont="1" applyAlignment="1">
      <alignment vertical="center"/>
    </xf>
    <xf numFmtId="0" fontId="41" fillId="0" borderId="1" xfId="0" applyFont="1" applyBorder="1" applyAlignment="1">
      <alignment vertical="center"/>
    </xf>
    <xf numFmtId="0" fontId="12" fillId="0" borderId="1" xfId="0" applyFont="1" applyBorder="1" applyAlignment="1">
      <alignment horizontal="center" vertical="center"/>
    </xf>
    <xf numFmtId="0" fontId="10"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3" fillId="0" borderId="1" xfId="0" applyFont="1" applyBorder="1" applyAlignment="1">
      <alignment horizontal="center" vertical="center" wrapText="1"/>
    </xf>
    <xf numFmtId="0" fontId="31" fillId="0" borderId="0" xfId="0" applyFont="1" applyAlignment="1">
      <alignment horizontal="center" vertical="center"/>
    </xf>
    <xf numFmtId="0" fontId="46" fillId="0" borderId="1" xfId="0" applyFont="1" applyBorder="1" applyAlignment="1">
      <alignment horizontal="center" vertical="center" wrapText="1"/>
    </xf>
    <xf numFmtId="0" fontId="46" fillId="2" borderId="1" xfId="0" applyFont="1" applyFill="1" applyBorder="1" applyAlignment="1">
      <alignment horizontal="center" vertical="center" wrapText="1"/>
    </xf>
    <xf numFmtId="0" fontId="39" fillId="0" borderId="1" xfId="0" applyFont="1" applyBorder="1" applyAlignment="1">
      <alignment horizontal="center" vertical="center"/>
    </xf>
    <xf numFmtId="0" fontId="31" fillId="0" borderId="1" xfId="0" applyFont="1" applyBorder="1" applyAlignment="1">
      <alignment vertical="center" wrapText="1"/>
    </xf>
    <xf numFmtId="0" fontId="31" fillId="0" borderId="0" xfId="0" applyFont="1" applyAlignment="1">
      <alignment vertical="center" wrapText="1"/>
    </xf>
    <xf numFmtId="0" fontId="46" fillId="0" borderId="1" xfId="0" applyFont="1" applyBorder="1" applyAlignment="1">
      <alignment horizontal="left" vertical="center" wrapText="1"/>
    </xf>
    <xf numFmtId="0" fontId="31" fillId="0" borderId="1" xfId="0" applyFont="1" applyBorder="1" applyAlignment="1">
      <alignment vertical="center"/>
    </xf>
    <xf numFmtId="58" fontId="46" fillId="0" borderId="1" xfId="0" applyNumberFormat="1" applyFont="1" applyBorder="1" applyAlignment="1">
      <alignment horizontal="center" vertical="center" wrapText="1"/>
    </xf>
    <xf numFmtId="43" fontId="47" fillId="0" borderId="1" xfId="1" applyFont="1" applyFill="1" applyBorder="1" applyAlignment="1">
      <alignment horizontal="left" vertical="center" wrapText="1"/>
    </xf>
    <xf numFmtId="9" fontId="46" fillId="0" borderId="1" xfId="0" applyNumberFormat="1" applyFont="1" applyBorder="1" applyAlignment="1">
      <alignment horizontal="center" vertical="center" wrapText="1"/>
    </xf>
    <xf numFmtId="0" fontId="48" fillId="0" borderId="0" xfId="0" applyFont="1" applyFill="1"/>
    <xf numFmtId="0" fontId="49" fillId="0" borderId="0" xfId="0" applyFont="1" applyFill="1" applyAlignment="1">
      <alignment vertical="center"/>
    </xf>
    <xf numFmtId="0" fontId="49" fillId="0" borderId="0" xfId="0" applyFont="1" applyFill="1"/>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justify" vertical="center" wrapText="1"/>
    </xf>
    <xf numFmtId="0" fontId="16" fillId="0" borderId="1" xfId="0" applyFont="1" applyFill="1" applyBorder="1" applyAlignment="1">
      <alignment horizontal="left" vertical="center" wrapText="1"/>
    </xf>
    <xf numFmtId="0" fontId="5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48" fillId="0" borderId="0" xfId="0" applyFont="1" applyFill="1" applyAlignment="1">
      <alignment vertical="center"/>
    </xf>
    <xf numFmtId="0" fontId="0" fillId="0" borderId="0" xfId="0" applyFill="1" applyBorder="1" applyAlignment="1">
      <alignment vertical="center"/>
    </xf>
    <xf numFmtId="0" fontId="3" fillId="0" borderId="0" xfId="0" applyFont="1" applyFill="1" applyBorder="1" applyAlignment="1">
      <alignment horizontal="left" vertical="center" wrapText="1"/>
    </xf>
    <xf numFmtId="0" fontId="0" fillId="0" borderId="0" xfId="0" applyFill="1" applyBorder="1"/>
    <xf numFmtId="0" fontId="16" fillId="0"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4" fillId="0" borderId="1" xfId="0" applyFont="1" applyBorder="1" applyAlignment="1">
      <alignment horizontal="left"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2" xfId="0" applyFont="1" applyBorder="1" applyAlignment="1">
      <alignment horizontal="center" vertical="center" wrapText="1"/>
    </xf>
    <xf numFmtId="0" fontId="25" fillId="0" borderId="1" xfId="0" applyFont="1" applyBorder="1" applyAlignment="1">
      <alignment horizontal="left" vertical="center" wrapText="1"/>
    </xf>
    <xf numFmtId="0" fontId="20" fillId="0" borderId="1" xfId="0" applyFont="1" applyBorder="1" applyAlignment="1">
      <alignment horizontal="left" vertical="center" wrapText="1"/>
    </xf>
    <xf numFmtId="0" fontId="23" fillId="0" borderId="1" xfId="0" applyFont="1" applyBorder="1" applyAlignment="1">
      <alignment horizontal="center" vertical="center" wrapText="1"/>
    </xf>
    <xf numFmtId="0" fontId="20" fillId="0" borderId="1" xfId="0" applyFont="1" applyBorder="1" applyAlignment="1">
      <alignment horizontal="justify" vertical="center" wrapText="1"/>
    </xf>
    <xf numFmtId="10" fontId="21" fillId="0" borderId="1" xfId="2" applyNumberFormat="1" applyFont="1" applyBorder="1" applyAlignment="1">
      <alignment horizontal="center" vertical="center" wrapText="1"/>
    </xf>
    <xf numFmtId="0" fontId="20" fillId="0" borderId="0" xfId="0" applyFont="1" applyAlignment="1">
      <alignment horizontal="center" vertical="center"/>
    </xf>
    <xf numFmtId="0" fontId="20" fillId="0" borderId="3"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4" xfId="0" applyFont="1" applyBorder="1" applyAlignment="1">
      <alignment horizontal="center" vertical="center" wrapText="1"/>
    </xf>
    <xf numFmtId="0" fontId="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0" xfId="0" applyFont="1" applyFill="1" applyAlignment="1">
      <alignment horizontal="center" vertical="center"/>
    </xf>
    <xf numFmtId="0" fontId="6" fillId="0" borderId="0" xfId="0" applyFont="1" applyFill="1" applyAlignment="1">
      <alignment horizontal="center" vertical="center"/>
    </xf>
    <xf numFmtId="0" fontId="33" fillId="0" borderId="11" xfId="0" applyFont="1" applyBorder="1" applyAlignment="1">
      <alignment horizontal="center" vertical="center" wrapText="1"/>
    </xf>
    <xf numFmtId="0" fontId="33" fillId="0" borderId="12" xfId="0" applyFont="1" applyBorder="1" applyAlignment="1">
      <alignment horizontal="center" vertical="center" wrapText="1"/>
    </xf>
    <xf numFmtId="0" fontId="33" fillId="0" borderId="2" xfId="0" applyFont="1" applyBorder="1" applyAlignment="1">
      <alignment horizontal="center" vertical="center" wrapText="1"/>
    </xf>
    <xf numFmtId="0" fontId="37" fillId="0" borderId="1" xfId="0" applyFont="1" applyBorder="1" applyAlignment="1">
      <alignment vertical="center" wrapText="1"/>
    </xf>
    <xf numFmtId="0" fontId="33" fillId="0" borderId="1" xfId="0" applyFont="1" applyBorder="1" applyAlignment="1">
      <alignment horizontal="center" vertical="center" wrapText="1"/>
    </xf>
    <xf numFmtId="0" fontId="33" fillId="0" borderId="1" xfId="0" applyFont="1" applyBorder="1" applyAlignment="1">
      <alignment vertical="center" wrapText="1"/>
    </xf>
    <xf numFmtId="0" fontId="37" fillId="0" borderId="1" xfId="0" applyFont="1" applyBorder="1" applyAlignment="1">
      <alignment horizontal="center" vertical="center" wrapText="1"/>
    </xf>
    <xf numFmtId="0" fontId="39" fillId="2" borderId="3" xfId="0" applyFont="1" applyFill="1" applyBorder="1" applyAlignment="1">
      <alignment horizontal="center" vertical="center" wrapText="1"/>
    </xf>
    <xf numFmtId="0" fontId="39" fillId="2" borderId="4" xfId="0" applyFont="1" applyFill="1" applyBorder="1" applyAlignment="1">
      <alignment horizontal="center" vertical="center" wrapText="1"/>
    </xf>
    <xf numFmtId="0" fontId="37" fillId="0" borderId="7" xfId="0" applyFont="1" applyBorder="1" applyAlignment="1">
      <alignment vertical="center" wrapText="1"/>
    </xf>
    <xf numFmtId="0" fontId="37" fillId="0" borderId="17" xfId="0" applyFont="1" applyBorder="1" applyAlignment="1">
      <alignment vertical="center" wrapText="1"/>
    </xf>
    <xf numFmtId="0" fontId="37" fillId="0" borderId="18" xfId="0" applyFont="1" applyBorder="1" applyAlignment="1">
      <alignment vertical="center" wrapText="1"/>
    </xf>
    <xf numFmtId="0" fontId="33" fillId="0" borderId="20" xfId="0" applyFont="1" applyBorder="1" applyAlignment="1">
      <alignment horizontal="center" vertical="center" wrapText="1"/>
    </xf>
    <xf numFmtId="0" fontId="33" fillId="0" borderId="8" xfId="0" applyFont="1" applyBorder="1" applyAlignment="1">
      <alignment horizontal="center" vertical="center" wrapText="1"/>
    </xf>
    <xf numFmtId="0" fontId="38" fillId="0" borderId="1" xfId="0" applyFont="1" applyBorder="1" applyAlignment="1">
      <alignment vertical="center" wrapText="1"/>
    </xf>
    <xf numFmtId="0" fontId="37" fillId="0" borderId="3" xfId="0" applyFont="1" applyBorder="1" applyAlignment="1">
      <alignment vertical="center" wrapText="1"/>
    </xf>
    <xf numFmtId="0" fontId="37" fillId="0" borderId="13" xfId="0" applyFont="1" applyBorder="1" applyAlignment="1">
      <alignment vertical="center" wrapText="1"/>
    </xf>
    <xf numFmtId="0" fontId="37" fillId="0" borderId="14" xfId="0" applyFont="1" applyBorder="1" applyAlignment="1">
      <alignment vertical="center" wrapText="1"/>
    </xf>
    <xf numFmtId="0" fontId="33" fillId="0" borderId="16" xfId="0" applyFont="1" applyBorder="1" applyAlignment="1">
      <alignment horizontal="center" vertical="center" wrapText="1"/>
    </xf>
    <xf numFmtId="0" fontId="33" fillId="0" borderId="4" xfId="0" applyFont="1" applyBorder="1" applyAlignment="1">
      <alignment horizontal="center" vertical="center" wrapText="1"/>
    </xf>
    <xf numFmtId="0" fontId="34" fillId="0" borderId="1" xfId="0" applyFont="1" applyBorder="1" applyAlignment="1">
      <alignment horizontal="left" vertical="center" wrapText="1"/>
    </xf>
    <xf numFmtId="0" fontId="35" fillId="0" borderId="1" xfId="0" applyFont="1" applyBorder="1" applyAlignment="1">
      <alignment horizontal="left" vertical="top" wrapText="1"/>
    </xf>
    <xf numFmtId="0" fontId="34" fillId="0" borderId="1" xfId="0" applyFont="1" applyBorder="1" applyAlignment="1">
      <alignment horizontal="left" vertical="top" wrapText="1"/>
    </xf>
    <xf numFmtId="0" fontId="36" fillId="0" borderId="1" xfId="0" applyFont="1" applyBorder="1" applyAlignment="1">
      <alignment horizontal="center" vertical="center" wrapText="1"/>
    </xf>
    <xf numFmtId="0" fontId="33" fillId="0" borderId="1" xfId="0" applyFont="1" applyBorder="1" applyAlignment="1">
      <alignment horizontal="justify" vertical="center" wrapText="1"/>
    </xf>
    <xf numFmtId="10" fontId="33" fillId="0" borderId="1" xfId="2" applyNumberFormat="1" applyFont="1" applyBorder="1" applyAlignment="1">
      <alignment horizontal="center" vertical="center" wrapText="1"/>
    </xf>
    <xf numFmtId="0" fontId="30" fillId="0" borderId="0" xfId="0" applyFont="1" applyAlignment="1">
      <alignment horizontal="center" vertical="center"/>
    </xf>
    <xf numFmtId="0" fontId="32" fillId="0" borderId="0" xfId="0" applyFont="1" applyAlignment="1">
      <alignment horizontal="center" vertical="center"/>
    </xf>
    <xf numFmtId="0" fontId="33" fillId="0" borderId="3" xfId="0" applyFont="1" applyBorder="1" applyAlignment="1">
      <alignment horizontal="center" vertical="center" wrapText="1"/>
    </xf>
    <xf numFmtId="0" fontId="33" fillId="0" borderId="13"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left" vertical="center" wrapText="1"/>
    </xf>
    <xf numFmtId="0" fontId="28" fillId="0" borderId="1" xfId="0" applyFont="1" applyBorder="1" applyAlignment="1">
      <alignment horizontal="left" vertical="center" wrapText="1"/>
    </xf>
    <xf numFmtId="0" fontId="40" fillId="0" borderId="1"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justify" vertical="center" wrapText="1"/>
    </xf>
    <xf numFmtId="10" fontId="10" fillId="0" borderId="1" xfId="2" applyNumberFormat="1" applyFont="1" applyBorder="1" applyAlignment="1">
      <alignment horizontal="center" vertical="center" wrapText="1"/>
    </xf>
    <xf numFmtId="0" fontId="26" fillId="0" borderId="0" xfId="0" applyFont="1" applyAlignment="1">
      <alignment horizontal="center" vertical="center"/>
    </xf>
    <xf numFmtId="0" fontId="27" fillId="0" borderId="0" xfId="0" applyFont="1" applyAlignment="1">
      <alignment horizontal="center" vertical="center"/>
    </xf>
    <xf numFmtId="0" fontId="10" fillId="0" borderId="3"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1" fillId="0" borderId="1" xfId="0" applyFont="1" applyFill="1" applyBorder="1" applyAlignment="1">
      <alignment vertical="center" wrapText="1"/>
    </xf>
    <xf numFmtId="0" fontId="19" fillId="0" borderId="11" xfId="0" applyFont="1" applyFill="1" applyBorder="1" applyAlignment="1">
      <alignment horizontal="center" vertical="center" wrapText="1"/>
    </xf>
    <xf numFmtId="0" fontId="19" fillId="0" borderId="2" xfId="0" applyFont="1" applyFill="1" applyBorder="1" applyAlignment="1">
      <alignment horizontal="center" vertical="center" wrapText="1"/>
    </xf>
    <xf numFmtId="43" fontId="19" fillId="0" borderId="11" xfId="1" applyFont="1" applyFill="1" applyBorder="1" applyAlignment="1">
      <alignment horizontal="center" vertical="center" wrapText="1"/>
    </xf>
    <xf numFmtId="43" fontId="19" fillId="0" borderId="2" xfId="1"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0" borderId="1" xfId="0" applyFont="1" applyFill="1" applyBorder="1" applyAlignment="1">
      <alignment horizontal="justify" vertical="center" wrapText="1"/>
    </xf>
    <xf numFmtId="0" fontId="43" fillId="0" borderId="1"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11"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2" xfId="0" applyFont="1" applyBorder="1" applyAlignment="1">
      <alignment horizontal="center" vertical="center" wrapText="1"/>
    </xf>
    <xf numFmtId="0" fontId="37" fillId="0" borderId="1" xfId="0" applyFont="1" applyBorder="1" applyAlignment="1">
      <alignment horizontal="left" vertical="center" wrapText="1"/>
    </xf>
    <xf numFmtId="0" fontId="46" fillId="2" borderId="1" xfId="0" applyFont="1" applyFill="1" applyBorder="1" applyAlignment="1">
      <alignment horizontal="center" vertical="center" wrapText="1"/>
    </xf>
    <xf numFmtId="0" fontId="46" fillId="0" borderId="1" xfId="0" applyFont="1" applyBorder="1" applyAlignment="1">
      <alignment horizontal="left" vertical="center" wrapText="1"/>
    </xf>
    <xf numFmtId="9" fontId="46"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46" fillId="0" borderId="6" xfId="0" applyFont="1" applyBorder="1" applyAlignment="1">
      <alignment horizontal="center" vertical="center" wrapText="1"/>
    </xf>
    <xf numFmtId="0" fontId="46" fillId="0" borderId="9" xfId="0" applyFont="1" applyBorder="1" applyAlignment="1">
      <alignment horizontal="center" vertical="center" wrapText="1"/>
    </xf>
    <xf numFmtId="0" fontId="46" fillId="0" borderId="10" xfId="0" applyFont="1" applyBorder="1" applyAlignment="1">
      <alignment horizontal="center" vertical="center" wrapText="1"/>
    </xf>
    <xf numFmtId="0" fontId="46" fillId="0" borderId="7" xfId="0" applyFont="1" applyBorder="1" applyAlignment="1">
      <alignment horizontal="center" vertical="center" wrapText="1"/>
    </xf>
    <xf numFmtId="0" fontId="46" fillId="0" borderId="8" xfId="0" applyFont="1" applyBorder="1" applyAlignment="1">
      <alignment horizontal="center" vertical="center" wrapText="1"/>
    </xf>
    <xf numFmtId="0" fontId="46" fillId="0" borderId="1" xfId="0" applyFont="1" applyBorder="1" applyAlignment="1">
      <alignment horizontal="justify" vertical="center" wrapText="1"/>
    </xf>
    <xf numFmtId="0" fontId="44" fillId="0" borderId="0" xfId="0" applyFont="1" applyAlignment="1">
      <alignment horizontal="center" vertical="center"/>
    </xf>
    <xf numFmtId="0" fontId="45" fillId="0" borderId="0" xfId="0" applyFont="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0" fillId="0" borderId="1" xfId="0" applyBorder="1" applyAlignment="1">
      <alignment vertical="center" wrapText="1"/>
    </xf>
    <xf numFmtId="10" fontId="8" fillId="0" borderId="1" xfId="0" applyNumberFormat="1" applyFont="1" applyBorder="1" applyAlignment="1">
      <alignment horizontal="center" vertical="center" wrapText="1"/>
    </xf>
    <xf numFmtId="0" fontId="8" fillId="0" borderId="1" xfId="0" applyFont="1" applyBorder="1" applyAlignment="1">
      <alignment horizontal="justify" vertical="center" wrapText="1"/>
    </xf>
    <xf numFmtId="0" fontId="5" fillId="0" borderId="0" xfId="0" applyFont="1" applyAlignment="1">
      <alignment horizontal="center" vertical="center"/>
    </xf>
    <xf numFmtId="0" fontId="6" fillId="0" borderId="0" xfId="0" applyFont="1" applyAlignment="1">
      <alignment horizontal="center" vertical="center"/>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40"/>
  <sheetViews>
    <sheetView topLeftCell="C1" workbookViewId="0">
      <selection activeCell="P40" sqref="P40"/>
    </sheetView>
  </sheetViews>
  <sheetFormatPr defaultColWidth="9" defaultRowHeight="12"/>
  <cols>
    <col min="1" max="1" width="6.75" style="31" customWidth="1"/>
    <col min="2" max="2" width="7.125" style="31" customWidth="1"/>
    <col min="3" max="3" width="9" style="31"/>
    <col min="4" max="4" width="10.25" style="31" customWidth="1"/>
    <col min="5" max="5" width="16.375" style="31" customWidth="1"/>
    <col min="6" max="6" width="10.25" style="31" customWidth="1"/>
    <col min="7" max="7" width="9.25" style="31" customWidth="1"/>
    <col min="8" max="8" width="9.75" style="31" customWidth="1"/>
    <col min="9" max="12" width="5.125" style="31" customWidth="1"/>
    <col min="13" max="14" width="6.625" style="31" customWidth="1"/>
    <col min="15" max="17" width="9" style="31"/>
    <col min="18" max="18" width="17" style="31" customWidth="1"/>
    <col min="19" max="16384" width="9" style="31"/>
  </cols>
  <sheetData>
    <row r="1" spans="1:18" ht="19.350000000000001" customHeight="1">
      <c r="A1" s="109" t="s">
        <v>51</v>
      </c>
      <c r="B1" s="109"/>
      <c r="C1" s="109"/>
      <c r="D1" s="109"/>
      <c r="E1" s="109"/>
      <c r="F1" s="109"/>
      <c r="G1" s="109"/>
      <c r="H1" s="109"/>
      <c r="I1" s="109"/>
      <c r="J1" s="109"/>
      <c r="K1" s="109"/>
      <c r="L1" s="109"/>
      <c r="M1" s="109"/>
      <c r="N1" s="109"/>
    </row>
    <row r="2" spans="1:18" ht="19.350000000000001" customHeight="1">
      <c r="A2" s="109" t="s">
        <v>280</v>
      </c>
      <c r="B2" s="109"/>
      <c r="C2" s="109"/>
      <c r="D2" s="109"/>
      <c r="E2" s="109"/>
      <c r="F2" s="109"/>
      <c r="G2" s="109"/>
      <c r="H2" s="109"/>
      <c r="I2" s="109"/>
      <c r="J2" s="109"/>
      <c r="K2" s="109"/>
      <c r="L2" s="109"/>
      <c r="M2" s="109"/>
      <c r="N2" s="109"/>
    </row>
    <row r="3" spans="1:18" ht="19.350000000000001" customHeight="1">
      <c r="A3" s="99" t="s">
        <v>0</v>
      </c>
      <c r="B3" s="99"/>
      <c r="C3" s="99" t="s">
        <v>281</v>
      </c>
      <c r="D3" s="99"/>
      <c r="E3" s="99"/>
      <c r="F3" s="99"/>
      <c r="G3" s="99"/>
      <c r="H3" s="99"/>
      <c r="I3" s="99"/>
      <c r="J3" s="99"/>
      <c r="K3" s="99"/>
      <c r="L3" s="99"/>
      <c r="M3" s="99"/>
      <c r="N3" s="99"/>
    </row>
    <row r="4" spans="1:18" ht="19.350000000000001" customHeight="1">
      <c r="A4" s="99" t="s">
        <v>5</v>
      </c>
      <c r="B4" s="99"/>
      <c r="C4" s="99" t="s">
        <v>6</v>
      </c>
      <c r="D4" s="99"/>
      <c r="E4" s="99"/>
      <c r="F4" s="99"/>
      <c r="G4" s="99"/>
      <c r="H4" s="99" t="s">
        <v>7</v>
      </c>
      <c r="I4" s="99"/>
      <c r="J4" s="99" t="s">
        <v>2</v>
      </c>
      <c r="K4" s="99"/>
      <c r="L4" s="99"/>
      <c r="M4" s="99"/>
      <c r="N4" s="99"/>
    </row>
    <row r="5" spans="1:18" ht="13.35" customHeight="1">
      <c r="A5" s="99" t="s">
        <v>8</v>
      </c>
      <c r="B5" s="99"/>
      <c r="C5" s="110" t="s">
        <v>282</v>
      </c>
      <c r="D5" s="111"/>
      <c r="E5" s="111"/>
      <c r="F5" s="111"/>
      <c r="G5" s="112"/>
      <c r="H5" s="99" t="s">
        <v>9</v>
      </c>
      <c r="I5" s="99"/>
      <c r="J5" s="99">
        <v>13911999005</v>
      </c>
      <c r="K5" s="99"/>
      <c r="L5" s="99"/>
      <c r="M5" s="99"/>
      <c r="N5" s="99"/>
    </row>
    <row r="6" spans="1:18" ht="30" customHeight="1">
      <c r="A6" s="99" t="s">
        <v>283</v>
      </c>
      <c r="B6" s="99"/>
      <c r="C6" s="99"/>
      <c r="D6" s="99"/>
      <c r="E6" s="32" t="s">
        <v>213</v>
      </c>
      <c r="F6" s="99" t="s">
        <v>215</v>
      </c>
      <c r="G6" s="99"/>
      <c r="H6" s="99" t="s">
        <v>216</v>
      </c>
      <c r="I6" s="99"/>
      <c r="J6" s="99" t="s">
        <v>14</v>
      </c>
      <c r="K6" s="99"/>
      <c r="L6" s="99" t="s">
        <v>15</v>
      </c>
      <c r="M6" s="99"/>
      <c r="N6" s="32" t="s">
        <v>1</v>
      </c>
      <c r="P6" s="32" t="s">
        <v>16</v>
      </c>
      <c r="Q6" s="32" t="s">
        <v>17</v>
      </c>
      <c r="R6" s="32" t="s">
        <v>18</v>
      </c>
    </row>
    <row r="7" spans="1:18" ht="34.700000000000003" customHeight="1">
      <c r="A7" s="99"/>
      <c r="B7" s="99"/>
      <c r="C7" s="107" t="s">
        <v>22</v>
      </c>
      <c r="D7" s="107"/>
      <c r="E7" s="32" t="s">
        <v>284</v>
      </c>
      <c r="F7" s="99">
        <v>292.53370000000001</v>
      </c>
      <c r="G7" s="99"/>
      <c r="H7" s="99">
        <v>238.40770000000001</v>
      </c>
      <c r="I7" s="99"/>
      <c r="J7" s="99">
        <v>10</v>
      </c>
      <c r="K7" s="99"/>
      <c r="L7" s="108">
        <f>H7/F7</f>
        <v>0.8149751635452599</v>
      </c>
      <c r="M7" s="108"/>
      <c r="N7" s="32"/>
      <c r="P7" s="33">
        <v>10</v>
      </c>
      <c r="Q7" s="33">
        <v>8.15</v>
      </c>
      <c r="R7" s="33" t="s">
        <v>285</v>
      </c>
    </row>
    <row r="8" spans="1:18" ht="34.700000000000003" customHeight="1">
      <c r="A8" s="99"/>
      <c r="B8" s="99"/>
      <c r="C8" s="99" t="s">
        <v>23</v>
      </c>
      <c r="D8" s="99"/>
      <c r="E8" s="32" t="s">
        <v>284</v>
      </c>
      <c r="F8" s="99">
        <v>292.53370000000001</v>
      </c>
      <c r="G8" s="99"/>
      <c r="H8" s="99">
        <v>238.40770000000001</v>
      </c>
      <c r="I8" s="99"/>
      <c r="J8" s="99" t="s">
        <v>24</v>
      </c>
      <c r="K8" s="99"/>
      <c r="L8" s="108">
        <f>H8/F8</f>
        <v>0.8149751635452599</v>
      </c>
      <c r="M8" s="108"/>
      <c r="N8" s="32" t="s">
        <v>24</v>
      </c>
      <c r="P8" s="34"/>
      <c r="Q8" s="34"/>
      <c r="R8" s="34"/>
    </row>
    <row r="9" spans="1:18" ht="19.350000000000001" customHeight="1">
      <c r="A9" s="99"/>
      <c r="B9" s="99"/>
      <c r="C9" s="99" t="s">
        <v>55</v>
      </c>
      <c r="D9" s="99"/>
      <c r="E9" s="32">
        <v>0</v>
      </c>
      <c r="F9" s="99">
        <v>0</v>
      </c>
      <c r="G9" s="99"/>
      <c r="H9" s="99"/>
      <c r="I9" s="99"/>
      <c r="J9" s="99" t="s">
        <v>24</v>
      </c>
      <c r="K9" s="99"/>
      <c r="L9" s="99"/>
      <c r="M9" s="99"/>
      <c r="N9" s="32" t="s">
        <v>24</v>
      </c>
      <c r="P9" s="34"/>
      <c r="Q9" s="34"/>
      <c r="R9" s="34"/>
    </row>
    <row r="10" spans="1:18" ht="19.350000000000001" customHeight="1">
      <c r="A10" s="99"/>
      <c r="B10" s="99"/>
      <c r="C10" s="99" t="s">
        <v>56</v>
      </c>
      <c r="D10" s="99"/>
      <c r="E10" s="32">
        <v>0</v>
      </c>
      <c r="F10" s="99">
        <v>0</v>
      </c>
      <c r="G10" s="99"/>
      <c r="H10" s="99"/>
      <c r="I10" s="99"/>
      <c r="J10" s="99" t="s">
        <v>24</v>
      </c>
      <c r="K10" s="99"/>
      <c r="L10" s="99"/>
      <c r="M10" s="99"/>
      <c r="N10" s="32" t="s">
        <v>24</v>
      </c>
      <c r="P10" s="34"/>
      <c r="Q10" s="34"/>
      <c r="R10" s="34"/>
    </row>
    <row r="11" spans="1:18" ht="19.350000000000001" customHeight="1">
      <c r="A11" s="99" t="s">
        <v>25</v>
      </c>
      <c r="B11" s="99" t="s">
        <v>26</v>
      </c>
      <c r="C11" s="99"/>
      <c r="D11" s="99"/>
      <c r="E11" s="99"/>
      <c r="F11" s="99"/>
      <c r="G11" s="99"/>
      <c r="H11" s="99" t="s">
        <v>27</v>
      </c>
      <c r="I11" s="99"/>
      <c r="J11" s="99"/>
      <c r="K11" s="99"/>
      <c r="L11" s="99"/>
      <c r="M11" s="99"/>
      <c r="N11" s="99"/>
      <c r="P11" s="34"/>
      <c r="Q11" s="34"/>
      <c r="R11" s="34"/>
    </row>
    <row r="12" spans="1:18" ht="19.350000000000001" customHeight="1">
      <c r="A12" s="99"/>
      <c r="B12" s="105" t="s">
        <v>286</v>
      </c>
      <c r="C12" s="105"/>
      <c r="D12" s="105"/>
      <c r="E12" s="105"/>
      <c r="F12" s="105"/>
      <c r="G12" s="105"/>
      <c r="H12" s="106" t="s">
        <v>287</v>
      </c>
      <c r="I12" s="99"/>
      <c r="J12" s="99"/>
      <c r="K12" s="99"/>
      <c r="L12" s="99"/>
      <c r="M12" s="99"/>
      <c r="N12" s="99"/>
      <c r="P12" s="34"/>
      <c r="Q12" s="34"/>
      <c r="R12" s="34"/>
    </row>
    <row r="13" spans="1:18" ht="19.350000000000001" customHeight="1">
      <c r="A13" s="101" t="s">
        <v>288</v>
      </c>
      <c r="B13" s="32" t="s">
        <v>29</v>
      </c>
      <c r="C13" s="32" t="s">
        <v>30</v>
      </c>
      <c r="D13" s="99" t="s">
        <v>31</v>
      </c>
      <c r="E13" s="99"/>
      <c r="F13" s="99"/>
      <c r="G13" s="32" t="s">
        <v>277</v>
      </c>
      <c r="H13" s="32" t="s">
        <v>278</v>
      </c>
      <c r="I13" s="99" t="s">
        <v>14</v>
      </c>
      <c r="J13" s="99"/>
      <c r="K13" s="99" t="s">
        <v>1</v>
      </c>
      <c r="L13" s="99"/>
      <c r="M13" s="99" t="s">
        <v>279</v>
      </c>
      <c r="N13" s="99"/>
      <c r="P13" s="32"/>
      <c r="Q13" s="32"/>
      <c r="R13" s="32"/>
    </row>
    <row r="14" spans="1:18" ht="39.6" customHeight="1">
      <c r="A14" s="102"/>
      <c r="B14" s="99" t="s">
        <v>289</v>
      </c>
      <c r="C14" s="99" t="s">
        <v>42</v>
      </c>
      <c r="D14" s="100" t="s">
        <v>290</v>
      </c>
      <c r="E14" s="100"/>
      <c r="F14" s="100"/>
      <c r="G14" s="32" t="s">
        <v>291</v>
      </c>
      <c r="H14" s="32" t="s">
        <v>291</v>
      </c>
      <c r="I14" s="99">
        <v>10</v>
      </c>
      <c r="J14" s="99"/>
      <c r="K14" s="99">
        <v>10</v>
      </c>
      <c r="L14" s="99"/>
      <c r="M14" s="99"/>
      <c r="N14" s="99"/>
      <c r="P14" s="33">
        <v>10</v>
      </c>
      <c r="Q14" s="33">
        <f>P14*0.8</f>
        <v>8</v>
      </c>
      <c r="R14" s="35" t="s">
        <v>387</v>
      </c>
    </row>
    <row r="15" spans="1:18" ht="32.450000000000003" customHeight="1">
      <c r="A15" s="102"/>
      <c r="B15" s="99"/>
      <c r="C15" s="99"/>
      <c r="D15" s="104" t="s">
        <v>292</v>
      </c>
      <c r="E15" s="100"/>
      <c r="F15" s="100"/>
      <c r="G15" s="36" t="s">
        <v>293</v>
      </c>
      <c r="H15" s="32" t="s">
        <v>293</v>
      </c>
      <c r="I15" s="99">
        <v>5</v>
      </c>
      <c r="J15" s="99"/>
      <c r="K15" s="99">
        <v>5</v>
      </c>
      <c r="L15" s="99"/>
      <c r="M15" s="99"/>
      <c r="N15" s="99"/>
      <c r="P15" s="33">
        <v>5</v>
      </c>
      <c r="Q15" s="33">
        <f>P15*0.8</f>
        <v>4</v>
      </c>
      <c r="R15" s="35" t="s">
        <v>388</v>
      </c>
    </row>
    <row r="16" spans="1:18" ht="19.350000000000001" customHeight="1">
      <c r="A16" s="102"/>
      <c r="B16" s="99"/>
      <c r="C16" s="99"/>
      <c r="D16" s="100" t="s">
        <v>205</v>
      </c>
      <c r="E16" s="100"/>
      <c r="F16" s="100"/>
      <c r="G16" s="32"/>
      <c r="H16" s="32"/>
      <c r="I16" s="99"/>
      <c r="J16" s="99"/>
      <c r="K16" s="99"/>
      <c r="L16" s="99"/>
      <c r="M16" s="99"/>
      <c r="N16" s="99"/>
      <c r="P16" s="33"/>
      <c r="Q16" s="33"/>
      <c r="R16" s="33"/>
    </row>
    <row r="17" spans="1:18" ht="37.35" customHeight="1">
      <c r="A17" s="102"/>
      <c r="B17" s="99"/>
      <c r="C17" s="99" t="s">
        <v>43</v>
      </c>
      <c r="D17" s="100" t="s">
        <v>294</v>
      </c>
      <c r="E17" s="100"/>
      <c r="F17" s="100"/>
      <c r="G17" s="32" t="s">
        <v>295</v>
      </c>
      <c r="H17" s="32" t="s">
        <v>295</v>
      </c>
      <c r="I17" s="99">
        <v>10</v>
      </c>
      <c r="J17" s="99"/>
      <c r="K17" s="99">
        <v>10</v>
      </c>
      <c r="L17" s="99"/>
      <c r="M17" s="99"/>
      <c r="N17" s="99"/>
      <c r="P17" s="33">
        <v>10</v>
      </c>
      <c r="Q17" s="33">
        <f>P17*0.8</f>
        <v>8</v>
      </c>
      <c r="R17" s="35" t="s">
        <v>389</v>
      </c>
    </row>
    <row r="18" spans="1:18" ht="37.35" customHeight="1">
      <c r="A18" s="102"/>
      <c r="B18" s="99"/>
      <c r="C18" s="99"/>
      <c r="D18" s="100" t="s">
        <v>296</v>
      </c>
      <c r="E18" s="100"/>
      <c r="F18" s="100"/>
      <c r="G18" s="32" t="s">
        <v>295</v>
      </c>
      <c r="H18" s="32" t="s">
        <v>295</v>
      </c>
      <c r="I18" s="99">
        <v>10</v>
      </c>
      <c r="J18" s="99"/>
      <c r="K18" s="99">
        <v>10</v>
      </c>
      <c r="L18" s="99"/>
      <c r="M18" s="99"/>
      <c r="N18" s="99"/>
      <c r="P18" s="33">
        <v>10</v>
      </c>
      <c r="Q18" s="33">
        <f>P18*0.8</f>
        <v>8</v>
      </c>
      <c r="R18" s="35" t="s">
        <v>389</v>
      </c>
    </row>
    <row r="19" spans="1:18" ht="19.350000000000001" customHeight="1">
      <c r="A19" s="102"/>
      <c r="B19" s="99"/>
      <c r="C19" s="99"/>
      <c r="D19" s="100" t="s">
        <v>205</v>
      </c>
      <c r="E19" s="100"/>
      <c r="F19" s="100"/>
      <c r="G19" s="32"/>
      <c r="H19" s="32"/>
      <c r="I19" s="99"/>
      <c r="J19" s="99"/>
      <c r="K19" s="99"/>
      <c r="L19" s="99"/>
      <c r="M19" s="99"/>
      <c r="N19" s="99"/>
      <c r="P19" s="33"/>
      <c r="Q19" s="33"/>
      <c r="R19" s="33"/>
    </row>
    <row r="20" spans="1:18" ht="34.5" customHeight="1">
      <c r="A20" s="102"/>
      <c r="B20" s="99"/>
      <c r="C20" s="99" t="s">
        <v>44</v>
      </c>
      <c r="D20" s="100" t="s">
        <v>297</v>
      </c>
      <c r="E20" s="100"/>
      <c r="F20" s="100"/>
      <c r="G20" s="32" t="s">
        <v>298</v>
      </c>
      <c r="H20" s="32" t="s">
        <v>298</v>
      </c>
      <c r="I20" s="99">
        <v>10</v>
      </c>
      <c r="J20" s="99"/>
      <c r="K20" s="99">
        <v>10</v>
      </c>
      <c r="L20" s="99"/>
      <c r="M20" s="99"/>
      <c r="N20" s="99"/>
      <c r="P20" s="33">
        <v>10</v>
      </c>
      <c r="Q20" s="33">
        <f>P20*0.8</f>
        <v>8</v>
      </c>
      <c r="R20" s="35" t="s">
        <v>390</v>
      </c>
    </row>
    <row r="21" spans="1:18" ht="19.350000000000001" customHeight="1">
      <c r="A21" s="102"/>
      <c r="B21" s="99"/>
      <c r="C21" s="99"/>
      <c r="D21" s="100" t="s">
        <v>299</v>
      </c>
      <c r="E21" s="100"/>
      <c r="F21" s="100"/>
      <c r="G21" s="32"/>
      <c r="H21" s="32"/>
      <c r="I21" s="99"/>
      <c r="J21" s="99"/>
      <c r="K21" s="99"/>
      <c r="L21" s="99"/>
      <c r="M21" s="99"/>
      <c r="N21" s="99"/>
      <c r="P21" s="33"/>
      <c r="Q21" s="33"/>
      <c r="R21" s="33"/>
    </row>
    <row r="22" spans="1:18" ht="19.350000000000001" customHeight="1">
      <c r="A22" s="102"/>
      <c r="B22" s="99"/>
      <c r="C22" s="99"/>
      <c r="D22" s="100" t="s">
        <v>205</v>
      </c>
      <c r="E22" s="100"/>
      <c r="F22" s="100"/>
      <c r="G22" s="32"/>
      <c r="H22" s="32"/>
      <c r="I22" s="99"/>
      <c r="J22" s="99"/>
      <c r="K22" s="99"/>
      <c r="L22" s="99"/>
      <c r="M22" s="99"/>
      <c r="N22" s="99"/>
      <c r="P22" s="33"/>
      <c r="Q22" s="33"/>
      <c r="R22" s="33"/>
    </row>
    <row r="23" spans="1:18" ht="39" customHeight="1">
      <c r="A23" s="102"/>
      <c r="B23" s="99"/>
      <c r="C23" s="99" t="s">
        <v>45</v>
      </c>
      <c r="D23" s="100" t="s">
        <v>300</v>
      </c>
      <c r="E23" s="100"/>
      <c r="F23" s="100"/>
      <c r="G23" s="32">
        <v>292.53370000000001</v>
      </c>
      <c r="H23" s="32">
        <v>238.40770000000001</v>
      </c>
      <c r="I23" s="99">
        <v>5</v>
      </c>
      <c r="J23" s="99"/>
      <c r="K23" s="99">
        <v>5</v>
      </c>
      <c r="L23" s="99"/>
      <c r="M23" s="99" t="s">
        <v>301</v>
      </c>
      <c r="N23" s="99"/>
      <c r="P23" s="33">
        <v>5</v>
      </c>
      <c r="Q23" s="59">
        <v>5</v>
      </c>
      <c r="R23" s="35"/>
    </row>
    <row r="24" spans="1:18" ht="19.350000000000001" customHeight="1">
      <c r="A24" s="102"/>
      <c r="B24" s="99"/>
      <c r="C24" s="99"/>
      <c r="D24" s="100" t="s">
        <v>299</v>
      </c>
      <c r="E24" s="100"/>
      <c r="F24" s="100"/>
      <c r="G24" s="32"/>
      <c r="H24" s="32"/>
      <c r="I24" s="99"/>
      <c r="J24" s="99"/>
      <c r="K24" s="99"/>
      <c r="L24" s="99"/>
      <c r="M24" s="99"/>
      <c r="N24" s="99"/>
      <c r="P24" s="33"/>
      <c r="Q24" s="33"/>
      <c r="R24" s="33"/>
    </row>
    <row r="25" spans="1:18" ht="19.350000000000001" customHeight="1">
      <c r="A25" s="102"/>
      <c r="B25" s="99"/>
      <c r="C25" s="99"/>
      <c r="D25" s="100" t="s">
        <v>205</v>
      </c>
      <c r="E25" s="100"/>
      <c r="F25" s="100"/>
      <c r="G25" s="32"/>
      <c r="H25" s="32"/>
      <c r="I25" s="99"/>
      <c r="J25" s="99"/>
      <c r="K25" s="99"/>
      <c r="L25" s="99"/>
      <c r="M25" s="99"/>
      <c r="N25" s="99"/>
      <c r="P25" s="33"/>
      <c r="Q25" s="33"/>
      <c r="R25" s="33"/>
    </row>
    <row r="26" spans="1:18" ht="19.350000000000001" customHeight="1">
      <c r="A26" s="102"/>
      <c r="B26" s="99" t="s">
        <v>302</v>
      </c>
      <c r="C26" s="101" t="s">
        <v>218</v>
      </c>
      <c r="D26" s="100" t="s">
        <v>303</v>
      </c>
      <c r="E26" s="100"/>
      <c r="F26" s="100"/>
      <c r="G26" s="32"/>
      <c r="H26" s="32"/>
      <c r="I26" s="99"/>
      <c r="J26" s="99"/>
      <c r="K26" s="99"/>
      <c r="L26" s="99"/>
      <c r="M26" s="99"/>
      <c r="N26" s="99"/>
      <c r="P26" s="33"/>
      <c r="Q26" s="33"/>
      <c r="R26" s="33"/>
    </row>
    <row r="27" spans="1:18" ht="19.350000000000001" customHeight="1">
      <c r="A27" s="102"/>
      <c r="B27" s="99"/>
      <c r="C27" s="102"/>
      <c r="D27" s="100" t="s">
        <v>299</v>
      </c>
      <c r="E27" s="100"/>
      <c r="F27" s="100"/>
      <c r="G27" s="32"/>
      <c r="H27" s="32"/>
      <c r="I27" s="99"/>
      <c r="J27" s="99"/>
      <c r="K27" s="99"/>
      <c r="L27" s="99"/>
      <c r="M27" s="99"/>
      <c r="N27" s="99"/>
      <c r="P27" s="33"/>
      <c r="Q27" s="33"/>
      <c r="R27" s="33"/>
    </row>
    <row r="28" spans="1:18" ht="19.350000000000001" customHeight="1">
      <c r="A28" s="102"/>
      <c r="B28" s="99"/>
      <c r="C28" s="103"/>
      <c r="D28" s="100" t="s">
        <v>205</v>
      </c>
      <c r="E28" s="100"/>
      <c r="F28" s="100"/>
      <c r="G28" s="32"/>
      <c r="H28" s="32"/>
      <c r="I28" s="99"/>
      <c r="J28" s="99"/>
      <c r="K28" s="99"/>
      <c r="L28" s="99"/>
      <c r="M28" s="99"/>
      <c r="N28" s="99"/>
      <c r="P28" s="33"/>
      <c r="Q28" s="33"/>
      <c r="R28" s="33"/>
    </row>
    <row r="29" spans="1:18" ht="67.5" customHeight="1">
      <c r="A29" s="102"/>
      <c r="B29" s="99"/>
      <c r="C29" s="101" t="s">
        <v>304</v>
      </c>
      <c r="D29" s="100" t="s">
        <v>305</v>
      </c>
      <c r="E29" s="100"/>
      <c r="F29" s="100"/>
      <c r="G29" s="32" t="s">
        <v>306</v>
      </c>
      <c r="H29" s="32" t="s">
        <v>306</v>
      </c>
      <c r="I29" s="99">
        <v>10</v>
      </c>
      <c r="J29" s="99"/>
      <c r="K29" s="99">
        <v>10</v>
      </c>
      <c r="L29" s="99"/>
      <c r="M29" s="99"/>
      <c r="N29" s="99"/>
      <c r="P29" s="33">
        <v>15</v>
      </c>
      <c r="Q29" s="33">
        <f>P29*0.8</f>
        <v>12</v>
      </c>
      <c r="R29" s="35" t="s">
        <v>392</v>
      </c>
    </row>
    <row r="30" spans="1:18" ht="67.5" customHeight="1">
      <c r="A30" s="102"/>
      <c r="B30" s="99"/>
      <c r="C30" s="102"/>
      <c r="D30" s="100" t="s">
        <v>307</v>
      </c>
      <c r="E30" s="100"/>
      <c r="F30" s="100"/>
      <c r="G30" s="32" t="s">
        <v>308</v>
      </c>
      <c r="H30" s="32" t="s">
        <v>308</v>
      </c>
      <c r="I30" s="99">
        <v>10</v>
      </c>
      <c r="J30" s="99"/>
      <c r="K30" s="99">
        <v>10</v>
      </c>
      <c r="L30" s="99"/>
      <c r="M30" s="99"/>
      <c r="N30" s="99"/>
      <c r="P30" s="33">
        <v>15</v>
      </c>
      <c r="Q30" s="33">
        <f>P30*0.8</f>
        <v>12</v>
      </c>
      <c r="R30" s="35" t="s">
        <v>392</v>
      </c>
    </row>
    <row r="31" spans="1:18" ht="19.350000000000001" customHeight="1">
      <c r="A31" s="102"/>
      <c r="B31" s="99"/>
      <c r="C31" s="101" t="s">
        <v>222</v>
      </c>
      <c r="D31" s="100" t="s">
        <v>303</v>
      </c>
      <c r="E31" s="100"/>
      <c r="F31" s="100"/>
      <c r="G31" s="32"/>
      <c r="H31" s="32"/>
      <c r="I31" s="99"/>
      <c r="J31" s="99"/>
      <c r="K31" s="99"/>
      <c r="L31" s="99"/>
      <c r="M31" s="99"/>
      <c r="N31" s="99"/>
      <c r="P31" s="33"/>
      <c r="Q31" s="33"/>
      <c r="R31" s="33"/>
    </row>
    <row r="32" spans="1:18" ht="19.350000000000001" customHeight="1">
      <c r="A32" s="102"/>
      <c r="B32" s="99"/>
      <c r="C32" s="102"/>
      <c r="D32" s="100" t="s">
        <v>299</v>
      </c>
      <c r="E32" s="100"/>
      <c r="F32" s="100"/>
      <c r="G32" s="32"/>
      <c r="H32" s="32"/>
      <c r="I32" s="99"/>
      <c r="J32" s="99"/>
      <c r="K32" s="99"/>
      <c r="L32" s="99"/>
      <c r="M32" s="99"/>
      <c r="N32" s="99"/>
      <c r="P32" s="33"/>
      <c r="Q32" s="33"/>
      <c r="R32" s="33"/>
    </row>
    <row r="33" spans="1:18" ht="19.350000000000001" customHeight="1">
      <c r="A33" s="102"/>
      <c r="B33" s="99"/>
      <c r="C33" s="103"/>
      <c r="D33" s="100" t="s">
        <v>205</v>
      </c>
      <c r="E33" s="100"/>
      <c r="F33" s="100"/>
      <c r="G33" s="32"/>
      <c r="H33" s="32"/>
      <c r="I33" s="99"/>
      <c r="J33" s="99"/>
      <c r="K33" s="99"/>
      <c r="L33" s="99"/>
      <c r="M33" s="99"/>
      <c r="N33" s="99"/>
      <c r="P33" s="33"/>
      <c r="Q33" s="33"/>
      <c r="R33" s="33"/>
    </row>
    <row r="34" spans="1:18" ht="19.350000000000001" customHeight="1">
      <c r="A34" s="102"/>
      <c r="B34" s="99"/>
      <c r="C34" s="99" t="s">
        <v>80</v>
      </c>
      <c r="D34" s="100" t="s">
        <v>303</v>
      </c>
      <c r="E34" s="100"/>
      <c r="F34" s="100"/>
      <c r="G34" s="32"/>
      <c r="H34" s="32"/>
      <c r="I34" s="99"/>
      <c r="J34" s="99"/>
      <c r="K34" s="99"/>
      <c r="L34" s="99"/>
      <c r="M34" s="99"/>
      <c r="N34" s="99"/>
      <c r="P34" s="33"/>
      <c r="Q34" s="33"/>
      <c r="R34" s="33"/>
    </row>
    <row r="35" spans="1:18" ht="19.350000000000001" customHeight="1">
      <c r="A35" s="102"/>
      <c r="B35" s="99"/>
      <c r="C35" s="99"/>
      <c r="D35" s="100" t="s">
        <v>299</v>
      </c>
      <c r="E35" s="100"/>
      <c r="F35" s="100"/>
      <c r="G35" s="32"/>
      <c r="H35" s="32"/>
      <c r="I35" s="99"/>
      <c r="J35" s="99"/>
      <c r="K35" s="99"/>
      <c r="L35" s="99"/>
      <c r="M35" s="99"/>
      <c r="N35" s="99"/>
      <c r="P35" s="33"/>
      <c r="Q35" s="33"/>
      <c r="R35" s="33"/>
    </row>
    <row r="36" spans="1:18" ht="19.350000000000001" customHeight="1">
      <c r="A36" s="102"/>
      <c r="B36" s="99"/>
      <c r="C36" s="99"/>
      <c r="D36" s="100" t="s">
        <v>205</v>
      </c>
      <c r="E36" s="100"/>
      <c r="F36" s="100"/>
      <c r="G36" s="32"/>
      <c r="H36" s="32"/>
      <c r="I36" s="99"/>
      <c r="J36" s="99"/>
      <c r="K36" s="99"/>
      <c r="L36" s="99"/>
      <c r="M36" s="99"/>
      <c r="N36" s="99"/>
      <c r="P36" s="33"/>
      <c r="Q36" s="33"/>
      <c r="R36" s="33"/>
    </row>
    <row r="37" spans="1:18" ht="33" customHeight="1">
      <c r="A37" s="102"/>
      <c r="B37" s="101" t="s">
        <v>220</v>
      </c>
      <c r="C37" s="99" t="s">
        <v>48</v>
      </c>
      <c r="D37" s="100" t="s">
        <v>82</v>
      </c>
      <c r="E37" s="100"/>
      <c r="F37" s="100"/>
      <c r="G37" s="37">
        <v>0.85</v>
      </c>
      <c r="H37" s="37">
        <v>1</v>
      </c>
      <c r="I37" s="99">
        <v>10</v>
      </c>
      <c r="J37" s="99"/>
      <c r="K37" s="99">
        <v>10</v>
      </c>
      <c r="L37" s="99"/>
      <c r="M37" s="99"/>
      <c r="N37" s="99"/>
      <c r="P37" s="33">
        <v>10</v>
      </c>
      <c r="Q37" s="33">
        <f>P37*0.8</f>
        <v>8</v>
      </c>
      <c r="R37" s="35" t="s">
        <v>391</v>
      </c>
    </row>
    <row r="38" spans="1:18" ht="19.350000000000001" customHeight="1">
      <c r="A38" s="102"/>
      <c r="B38" s="102"/>
      <c r="C38" s="99"/>
      <c r="D38" s="100"/>
      <c r="E38" s="100"/>
      <c r="F38" s="100"/>
      <c r="G38" s="32"/>
      <c r="H38" s="32"/>
      <c r="I38" s="99"/>
      <c r="J38" s="99"/>
      <c r="K38" s="99"/>
      <c r="L38" s="99"/>
      <c r="M38" s="99"/>
      <c r="N38" s="99"/>
      <c r="P38" s="33"/>
      <c r="Q38" s="33"/>
      <c r="R38" s="33"/>
    </row>
    <row r="39" spans="1:18" ht="19.350000000000001" customHeight="1">
      <c r="A39" s="103"/>
      <c r="B39" s="103"/>
      <c r="C39" s="99"/>
      <c r="D39" s="100"/>
      <c r="E39" s="100"/>
      <c r="F39" s="100"/>
      <c r="G39" s="32"/>
      <c r="H39" s="32"/>
      <c r="I39" s="99"/>
      <c r="J39" s="99"/>
      <c r="K39" s="99"/>
      <c r="L39" s="99"/>
      <c r="M39" s="99"/>
      <c r="N39" s="99"/>
      <c r="P39" s="33"/>
      <c r="Q39" s="33"/>
      <c r="R39" s="33"/>
    </row>
    <row r="40" spans="1:18" ht="19.350000000000001" customHeight="1">
      <c r="A40" s="97" t="s">
        <v>49</v>
      </c>
      <c r="B40" s="97"/>
      <c r="C40" s="97"/>
      <c r="D40" s="97"/>
      <c r="E40" s="97"/>
      <c r="F40" s="97"/>
      <c r="G40" s="97"/>
      <c r="H40" s="97"/>
      <c r="I40" s="98">
        <f>SUM(I14:J39)+J7</f>
        <v>90</v>
      </c>
      <c r="J40" s="98"/>
      <c r="K40" s="97">
        <f>SUM(K14:L39)+J7</f>
        <v>90</v>
      </c>
      <c r="L40" s="97"/>
      <c r="M40" s="99"/>
      <c r="N40" s="99"/>
      <c r="P40" s="33">
        <f>SUM(P7:P39)</f>
        <v>100</v>
      </c>
      <c r="Q40" s="33">
        <f>SUM(Q7:Q39)</f>
        <v>81.150000000000006</v>
      </c>
      <c r="R40" s="33"/>
    </row>
  </sheetData>
  <mergeCells count="168">
    <mergeCell ref="A1:N1"/>
    <mergeCell ref="A2:N2"/>
    <mergeCell ref="A3:B3"/>
    <mergeCell ref="C3:N3"/>
    <mergeCell ref="A4:B4"/>
    <mergeCell ref="C4:G4"/>
    <mergeCell ref="H4:I4"/>
    <mergeCell ref="J4:N4"/>
    <mergeCell ref="A5:B5"/>
    <mergeCell ref="C5:G5"/>
    <mergeCell ref="H5:I5"/>
    <mergeCell ref="J5:N5"/>
    <mergeCell ref="A6:B10"/>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A11:A12"/>
    <mergeCell ref="B11:G11"/>
    <mergeCell ref="H11:N11"/>
    <mergeCell ref="B12:G12"/>
    <mergeCell ref="H12:N12"/>
    <mergeCell ref="A13:A39"/>
    <mergeCell ref="D13:F13"/>
    <mergeCell ref="I13:J13"/>
    <mergeCell ref="K13:L13"/>
    <mergeCell ref="M13:N13"/>
    <mergeCell ref="C17:C19"/>
    <mergeCell ref="D17:F17"/>
    <mergeCell ref="I17:J17"/>
    <mergeCell ref="K17:L17"/>
    <mergeCell ref="M17:N17"/>
    <mergeCell ref="D18:F18"/>
    <mergeCell ref="B14:B25"/>
    <mergeCell ref="C14:C16"/>
    <mergeCell ref="D14:F14"/>
    <mergeCell ref="I14:J14"/>
    <mergeCell ref="K14:L14"/>
    <mergeCell ref="M14:N14"/>
    <mergeCell ref="D15:F15"/>
    <mergeCell ref="I15:J15"/>
    <mergeCell ref="K15:L15"/>
    <mergeCell ref="M15:N15"/>
    <mergeCell ref="I18:J18"/>
    <mergeCell ref="K18:L18"/>
    <mergeCell ref="M18:N18"/>
    <mergeCell ref="D19:F19"/>
    <mergeCell ref="I19:J19"/>
    <mergeCell ref="K19:L19"/>
    <mergeCell ref="M19:N19"/>
    <mergeCell ref="D16:F16"/>
    <mergeCell ref="I16:J16"/>
    <mergeCell ref="K16:L16"/>
    <mergeCell ref="M16:N16"/>
    <mergeCell ref="C23:C25"/>
    <mergeCell ref="D23:F23"/>
    <mergeCell ref="I23:J23"/>
    <mergeCell ref="K23:L23"/>
    <mergeCell ref="M23:N23"/>
    <mergeCell ref="D24:F24"/>
    <mergeCell ref="I24:J24"/>
    <mergeCell ref="C20:C22"/>
    <mergeCell ref="D20:F20"/>
    <mergeCell ref="I20:J20"/>
    <mergeCell ref="K20:L20"/>
    <mergeCell ref="M20:N20"/>
    <mergeCell ref="D21:F21"/>
    <mergeCell ref="I21:J21"/>
    <mergeCell ref="K21:L21"/>
    <mergeCell ref="M21:N21"/>
    <mergeCell ref="D22:F22"/>
    <mergeCell ref="K24:L24"/>
    <mergeCell ref="M24:N24"/>
    <mergeCell ref="D25:F25"/>
    <mergeCell ref="I25:J25"/>
    <mergeCell ref="K25:L25"/>
    <mergeCell ref="M25:N25"/>
    <mergeCell ref="I22:J22"/>
    <mergeCell ref="K22:L22"/>
    <mergeCell ref="M22:N22"/>
    <mergeCell ref="C31:C33"/>
    <mergeCell ref="D31:F31"/>
    <mergeCell ref="I31:J31"/>
    <mergeCell ref="K31:L31"/>
    <mergeCell ref="M31:N31"/>
    <mergeCell ref="D32:F32"/>
    <mergeCell ref="I32:J32"/>
    <mergeCell ref="D28:F28"/>
    <mergeCell ref="I28:J28"/>
    <mergeCell ref="K28:L28"/>
    <mergeCell ref="M28:N28"/>
    <mergeCell ref="C29:C30"/>
    <mergeCell ref="D29:F29"/>
    <mergeCell ref="I29:J29"/>
    <mergeCell ref="K29:L29"/>
    <mergeCell ref="M29:N29"/>
    <mergeCell ref="D30:F30"/>
    <mergeCell ref="C26:C28"/>
    <mergeCell ref="D26:F26"/>
    <mergeCell ref="I26:J26"/>
    <mergeCell ref="K26:L26"/>
    <mergeCell ref="M26:N26"/>
    <mergeCell ref="I27:J27"/>
    <mergeCell ref="K32:L32"/>
    <mergeCell ref="M32:N32"/>
    <mergeCell ref="D33:F33"/>
    <mergeCell ref="I33:J33"/>
    <mergeCell ref="K33:L33"/>
    <mergeCell ref="M33:N33"/>
    <mergeCell ref="I30:J30"/>
    <mergeCell ref="K30:L30"/>
    <mergeCell ref="M30:N30"/>
    <mergeCell ref="I36:J36"/>
    <mergeCell ref="K36:L36"/>
    <mergeCell ref="M36:N36"/>
    <mergeCell ref="B37:B39"/>
    <mergeCell ref="C37:C39"/>
    <mergeCell ref="D37:F37"/>
    <mergeCell ref="I37:J37"/>
    <mergeCell ref="K37:L37"/>
    <mergeCell ref="M37:N37"/>
    <mergeCell ref="D38:F38"/>
    <mergeCell ref="C34:C36"/>
    <mergeCell ref="D34:F34"/>
    <mergeCell ref="I34:J34"/>
    <mergeCell ref="K34:L34"/>
    <mergeCell ref="M34:N34"/>
    <mergeCell ref="D35:F35"/>
    <mergeCell ref="I35:J35"/>
    <mergeCell ref="K35:L35"/>
    <mergeCell ref="M35:N35"/>
    <mergeCell ref="D36:F36"/>
    <mergeCell ref="B26:B36"/>
    <mergeCell ref="K27:L27"/>
    <mergeCell ref="M27:N27"/>
    <mergeCell ref="D27:F27"/>
    <mergeCell ref="A40:H40"/>
    <mergeCell ref="I40:J40"/>
    <mergeCell ref="K40:L40"/>
    <mergeCell ref="M40:N40"/>
    <mergeCell ref="I38:J38"/>
    <mergeCell ref="K38:L38"/>
    <mergeCell ref="M38:N38"/>
    <mergeCell ref="D39:F39"/>
    <mergeCell ref="I39:J39"/>
    <mergeCell ref="K39:L39"/>
    <mergeCell ref="M39:N39"/>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K194"/>
  <sheetViews>
    <sheetView tabSelected="1" workbookViewId="0">
      <selection activeCell="C4" sqref="C4:I4"/>
    </sheetView>
  </sheetViews>
  <sheetFormatPr defaultColWidth="11.875" defaultRowHeight="15" customHeight="1"/>
  <cols>
    <col min="1" max="1" width="5.875" style="12" customWidth="1"/>
    <col min="2" max="2" width="7.75" style="12" customWidth="1"/>
    <col min="3" max="3" width="7.375" style="12" customWidth="1"/>
    <col min="4" max="4" width="16.375" style="58" customWidth="1"/>
    <col min="5" max="6" width="11.875" style="12"/>
    <col min="7" max="7" width="10.125" style="12" customWidth="1"/>
    <col min="8" max="8" width="10.75" style="12" customWidth="1"/>
    <col min="9" max="9" width="11.25" style="12" customWidth="1"/>
    <col min="10" max="10" width="11.875" style="12"/>
    <col min="11" max="11" width="20.25" style="12" customWidth="1"/>
    <col min="12" max="16384" width="11.875" style="12"/>
  </cols>
  <sheetData>
    <row r="1" spans="1:9" ht="21.75" customHeight="1">
      <c r="A1" s="119" t="s">
        <v>51</v>
      </c>
      <c r="B1" s="119"/>
      <c r="C1" s="119"/>
      <c r="D1" s="119"/>
      <c r="E1" s="119"/>
      <c r="F1" s="119"/>
      <c r="G1" s="119"/>
      <c r="H1" s="119"/>
      <c r="I1" s="119"/>
    </row>
    <row r="2" spans="1:9" ht="15" customHeight="1">
      <c r="A2" s="120" t="s">
        <v>83</v>
      </c>
      <c r="B2" s="120"/>
      <c r="C2" s="120"/>
      <c r="D2" s="120"/>
      <c r="E2" s="120"/>
      <c r="F2" s="120"/>
      <c r="G2" s="120"/>
      <c r="H2" s="120"/>
      <c r="I2" s="120"/>
    </row>
    <row r="3" spans="1:9" ht="15" customHeight="1">
      <c r="A3" s="13"/>
    </row>
    <row r="4" spans="1:9" ht="15" customHeight="1">
      <c r="A4" s="113" t="s">
        <v>0</v>
      </c>
      <c r="B4" s="113"/>
      <c r="C4" s="113" t="s">
        <v>544</v>
      </c>
      <c r="D4" s="113"/>
      <c r="E4" s="113"/>
      <c r="F4" s="113"/>
      <c r="G4" s="113"/>
      <c r="H4" s="113"/>
      <c r="I4" s="113"/>
    </row>
    <row r="5" spans="1:9" ht="15" customHeight="1">
      <c r="A5" s="113" t="s">
        <v>5</v>
      </c>
      <c r="B5" s="113"/>
      <c r="C5" s="113" t="s">
        <v>2</v>
      </c>
      <c r="D5" s="113"/>
      <c r="E5" s="113"/>
      <c r="F5" s="86" t="s">
        <v>7</v>
      </c>
      <c r="G5" s="113" t="s">
        <v>84</v>
      </c>
      <c r="H5" s="113"/>
      <c r="I5" s="113"/>
    </row>
    <row r="6" spans="1:9" ht="15" customHeight="1">
      <c r="A6" s="113" t="s">
        <v>8</v>
      </c>
      <c r="B6" s="113"/>
      <c r="C6" s="113" t="s">
        <v>85</v>
      </c>
      <c r="D6" s="113"/>
      <c r="E6" s="113"/>
      <c r="F6" s="86" t="s">
        <v>9</v>
      </c>
      <c r="G6" s="113">
        <v>61231111</v>
      </c>
      <c r="H6" s="113"/>
      <c r="I6" s="113"/>
    </row>
    <row r="7" spans="1:9" ht="26.45" customHeight="1">
      <c r="A7" s="113" t="s">
        <v>50</v>
      </c>
      <c r="B7" s="113"/>
      <c r="C7" s="113" t="s">
        <v>22</v>
      </c>
      <c r="D7" s="87" t="s">
        <v>214</v>
      </c>
      <c r="E7" s="86" t="s">
        <v>478</v>
      </c>
      <c r="F7" s="86" t="s">
        <v>479</v>
      </c>
      <c r="G7" s="86" t="s">
        <v>14</v>
      </c>
      <c r="H7" s="86" t="s">
        <v>15</v>
      </c>
      <c r="I7" s="86" t="s">
        <v>1</v>
      </c>
    </row>
    <row r="8" spans="1:9" ht="39" customHeight="1">
      <c r="A8" s="113"/>
      <c r="B8" s="113"/>
      <c r="C8" s="113"/>
      <c r="D8" s="89">
        <v>886.48803099999998</v>
      </c>
      <c r="E8" s="56">
        <v>798.96876099999997</v>
      </c>
      <c r="F8" s="56">
        <v>792.920391</v>
      </c>
      <c r="G8" s="56">
        <v>10</v>
      </c>
      <c r="H8" s="56">
        <v>0.99239999999999995</v>
      </c>
      <c r="I8" s="86">
        <v>9.92</v>
      </c>
    </row>
    <row r="9" spans="1:9" ht="42" customHeight="1">
      <c r="A9" s="113"/>
      <c r="B9" s="113"/>
      <c r="C9" s="86" t="s">
        <v>480</v>
      </c>
      <c r="D9" s="89">
        <v>886.48803099999998</v>
      </c>
      <c r="E9" s="56">
        <v>798.96876099999997</v>
      </c>
      <c r="F9" s="56">
        <v>792.920391</v>
      </c>
      <c r="G9" s="56" t="s">
        <v>24</v>
      </c>
      <c r="H9" s="56"/>
      <c r="I9" s="86" t="s">
        <v>24</v>
      </c>
    </row>
    <row r="10" spans="1:9" ht="30.75" customHeight="1">
      <c r="A10" s="113"/>
      <c r="B10" s="113"/>
      <c r="C10" s="86" t="s">
        <v>55</v>
      </c>
      <c r="D10" s="87"/>
      <c r="E10" s="86"/>
      <c r="F10" s="86"/>
      <c r="G10" s="86" t="s">
        <v>24</v>
      </c>
      <c r="H10" s="86"/>
      <c r="I10" s="86" t="s">
        <v>24</v>
      </c>
    </row>
    <row r="11" spans="1:9" ht="15" customHeight="1">
      <c r="A11" s="113"/>
      <c r="B11" s="113"/>
      <c r="C11" s="86" t="s">
        <v>56</v>
      </c>
      <c r="D11" s="87"/>
      <c r="E11" s="86"/>
      <c r="F11" s="86"/>
      <c r="G11" s="86" t="s">
        <v>24</v>
      </c>
      <c r="H11" s="86"/>
      <c r="I11" s="86" t="s">
        <v>24</v>
      </c>
    </row>
    <row r="12" spans="1:9" ht="15" customHeight="1">
      <c r="A12" s="115" t="s">
        <v>25</v>
      </c>
      <c r="B12" s="113" t="s">
        <v>26</v>
      </c>
      <c r="C12" s="113"/>
      <c r="D12" s="113"/>
      <c r="E12" s="113"/>
      <c r="F12" s="113" t="s">
        <v>27</v>
      </c>
      <c r="G12" s="113"/>
      <c r="H12" s="113"/>
      <c r="I12" s="113"/>
    </row>
    <row r="13" spans="1:9" ht="15" customHeight="1">
      <c r="A13" s="116"/>
      <c r="B13" s="118" t="s">
        <v>86</v>
      </c>
      <c r="C13" s="118"/>
      <c r="D13" s="118"/>
      <c r="E13" s="118"/>
      <c r="F13" s="113" t="s">
        <v>87</v>
      </c>
      <c r="G13" s="113"/>
      <c r="H13" s="113"/>
      <c r="I13" s="113"/>
    </row>
    <row r="14" spans="1:9" ht="81" customHeight="1">
      <c r="A14" s="116"/>
      <c r="B14" s="118" t="s">
        <v>88</v>
      </c>
      <c r="C14" s="118"/>
      <c r="D14" s="118"/>
      <c r="E14" s="118"/>
      <c r="F14" s="113"/>
      <c r="G14" s="113"/>
      <c r="H14" s="113"/>
      <c r="I14" s="113"/>
    </row>
    <row r="15" spans="1:9" ht="52.7" customHeight="1">
      <c r="A15" s="117"/>
      <c r="B15" s="86" t="s">
        <v>29</v>
      </c>
      <c r="C15" s="15" t="s">
        <v>30</v>
      </c>
      <c r="D15" s="87" t="s">
        <v>31</v>
      </c>
      <c r="E15" s="86" t="s">
        <v>481</v>
      </c>
      <c r="F15" s="86" t="s">
        <v>482</v>
      </c>
      <c r="G15" s="15" t="s">
        <v>14</v>
      </c>
      <c r="H15" s="15" t="s">
        <v>1</v>
      </c>
      <c r="I15" s="86" t="s">
        <v>483</v>
      </c>
    </row>
    <row r="16" spans="1:9" ht="13.35" customHeight="1">
      <c r="A16" s="115" t="s">
        <v>484</v>
      </c>
      <c r="B16" s="115" t="s">
        <v>41</v>
      </c>
      <c r="C16" s="115" t="s">
        <v>485</v>
      </c>
      <c r="D16" s="89" t="s">
        <v>90</v>
      </c>
      <c r="E16" s="56">
        <v>12</v>
      </c>
      <c r="F16" s="56">
        <v>12</v>
      </c>
      <c r="G16" s="16">
        <v>0.3125</v>
      </c>
      <c r="H16" s="16">
        <v>0.3125</v>
      </c>
      <c r="I16" s="56"/>
    </row>
    <row r="17" spans="1:10" ht="13.35" customHeight="1">
      <c r="A17" s="116"/>
      <c r="B17" s="116"/>
      <c r="C17" s="116"/>
      <c r="D17" s="89" t="s">
        <v>91</v>
      </c>
      <c r="E17" s="56">
        <v>12</v>
      </c>
      <c r="F17" s="56">
        <v>12</v>
      </c>
      <c r="G17" s="16">
        <v>0.3125</v>
      </c>
      <c r="H17" s="16">
        <v>0.3125</v>
      </c>
      <c r="I17" s="56"/>
    </row>
    <row r="18" spans="1:10" ht="13.35" customHeight="1">
      <c r="A18" s="116"/>
      <c r="B18" s="116"/>
      <c r="C18" s="116"/>
      <c r="D18" s="89" t="s">
        <v>92</v>
      </c>
      <c r="E18" s="56">
        <v>1</v>
      </c>
      <c r="F18" s="56">
        <v>1</v>
      </c>
      <c r="G18" s="16">
        <v>0.3125</v>
      </c>
      <c r="H18" s="16">
        <v>0.3125</v>
      </c>
      <c r="I18" s="56"/>
    </row>
    <row r="19" spans="1:10" ht="13.35" customHeight="1">
      <c r="A19" s="116"/>
      <c r="B19" s="116"/>
      <c r="C19" s="116"/>
      <c r="D19" s="89" t="s">
        <v>93</v>
      </c>
      <c r="E19" s="56">
        <v>1</v>
      </c>
      <c r="F19" s="56">
        <v>1</v>
      </c>
      <c r="G19" s="16">
        <v>0.3125</v>
      </c>
      <c r="H19" s="16">
        <v>0.3125</v>
      </c>
      <c r="I19" s="56"/>
    </row>
    <row r="20" spans="1:10" ht="13.35" customHeight="1">
      <c r="A20" s="116"/>
      <c r="B20" s="116"/>
      <c r="C20" s="116"/>
      <c r="D20" s="89" t="s">
        <v>94</v>
      </c>
      <c r="E20" s="56">
        <v>1</v>
      </c>
      <c r="F20" s="56">
        <v>1</v>
      </c>
      <c r="G20" s="16">
        <v>0.3125</v>
      </c>
      <c r="H20" s="16">
        <v>0.3125</v>
      </c>
      <c r="I20" s="56"/>
    </row>
    <row r="21" spans="1:10" ht="13.35" customHeight="1">
      <c r="A21" s="116"/>
      <c r="B21" s="116"/>
      <c r="C21" s="116"/>
      <c r="D21" s="89" t="s">
        <v>95</v>
      </c>
      <c r="E21" s="56">
        <v>1</v>
      </c>
      <c r="F21" s="56">
        <v>1</v>
      </c>
      <c r="G21" s="16">
        <v>0.3125</v>
      </c>
      <c r="H21" s="16">
        <v>0.3125</v>
      </c>
      <c r="I21" s="56"/>
    </row>
    <row r="22" spans="1:10" ht="13.35" customHeight="1">
      <c r="A22" s="116"/>
      <c r="B22" s="116"/>
      <c r="C22" s="116"/>
      <c r="D22" s="89" t="s">
        <v>96</v>
      </c>
      <c r="E22" s="56">
        <v>1</v>
      </c>
      <c r="F22" s="56">
        <v>1</v>
      </c>
      <c r="G22" s="16">
        <v>0.3125</v>
      </c>
      <c r="H22" s="16">
        <v>0.3125</v>
      </c>
      <c r="I22" s="56"/>
    </row>
    <row r="23" spans="1:10" s="17" customFormat="1" ht="35.1" customHeight="1">
      <c r="A23" s="116"/>
      <c r="B23" s="116"/>
      <c r="C23" s="116"/>
      <c r="D23" s="89" t="s">
        <v>97</v>
      </c>
      <c r="E23" s="56">
        <v>1</v>
      </c>
      <c r="F23" s="56">
        <v>0</v>
      </c>
      <c r="G23" s="16">
        <v>0.3125</v>
      </c>
      <c r="H23" s="16">
        <v>0</v>
      </c>
      <c r="I23" s="56"/>
    </row>
    <row r="24" spans="1:10" s="17" customFormat="1" ht="35.1" customHeight="1">
      <c r="A24" s="116"/>
      <c r="B24" s="116"/>
      <c r="C24" s="116"/>
      <c r="D24" s="89" t="s">
        <v>98</v>
      </c>
      <c r="E24" s="86">
        <v>1</v>
      </c>
      <c r="F24" s="86">
        <v>1</v>
      </c>
      <c r="G24" s="16">
        <v>0.3125</v>
      </c>
      <c r="H24" s="16">
        <v>0.3125</v>
      </c>
      <c r="I24" s="56" t="s">
        <v>486</v>
      </c>
    </row>
    <row r="25" spans="1:10" s="17" customFormat="1" ht="35.1" customHeight="1">
      <c r="A25" s="116"/>
      <c r="B25" s="116"/>
      <c r="C25" s="116"/>
      <c r="D25" s="89" t="s">
        <v>99</v>
      </c>
      <c r="E25" s="86">
        <v>1</v>
      </c>
      <c r="F25" s="86">
        <v>1</v>
      </c>
      <c r="G25" s="16">
        <v>0.3125</v>
      </c>
      <c r="H25" s="16">
        <v>0.3125</v>
      </c>
      <c r="I25" s="56" t="s">
        <v>487</v>
      </c>
    </row>
    <row r="26" spans="1:10" s="17" customFormat="1" ht="35.1" customHeight="1">
      <c r="A26" s="116"/>
      <c r="B26" s="116"/>
      <c r="C26" s="116"/>
      <c r="D26" s="89" t="s">
        <v>100</v>
      </c>
      <c r="E26" s="86">
        <v>1</v>
      </c>
      <c r="F26" s="86">
        <v>1</v>
      </c>
      <c r="G26" s="16">
        <v>0.3125</v>
      </c>
      <c r="H26" s="16">
        <v>0.3125</v>
      </c>
      <c r="I26" s="91" t="s">
        <v>488</v>
      </c>
      <c r="J26" s="93"/>
    </row>
    <row r="27" spans="1:10" s="17" customFormat="1" ht="35.1" customHeight="1">
      <c r="A27" s="116"/>
      <c r="B27" s="116"/>
      <c r="C27" s="116"/>
      <c r="D27" s="89" t="s">
        <v>489</v>
      </c>
      <c r="E27" s="89">
        <v>5</v>
      </c>
      <c r="F27" s="89">
        <v>5</v>
      </c>
      <c r="G27" s="89">
        <v>0.3125</v>
      </c>
      <c r="H27" s="89">
        <v>0.3125</v>
      </c>
      <c r="I27" s="114" t="s">
        <v>490</v>
      </c>
      <c r="J27" s="94"/>
    </row>
    <row r="28" spans="1:10" s="17" customFormat="1" ht="35.1" customHeight="1">
      <c r="A28" s="116"/>
      <c r="B28" s="116"/>
      <c r="C28" s="116"/>
      <c r="D28" s="89" t="s">
        <v>101</v>
      </c>
      <c r="E28" s="89">
        <v>12</v>
      </c>
      <c r="F28" s="89">
        <v>12</v>
      </c>
      <c r="G28" s="89">
        <v>0.3125</v>
      </c>
      <c r="H28" s="89">
        <v>0.3125</v>
      </c>
      <c r="I28" s="114"/>
      <c r="J28" s="94"/>
    </row>
    <row r="29" spans="1:10" s="17" customFormat="1" ht="35.1" customHeight="1">
      <c r="A29" s="116"/>
      <c r="B29" s="116"/>
      <c r="C29" s="116"/>
      <c r="D29" s="89" t="s">
        <v>102</v>
      </c>
      <c r="E29" s="89">
        <v>36</v>
      </c>
      <c r="F29" s="89">
        <v>36</v>
      </c>
      <c r="G29" s="89">
        <v>0.3125</v>
      </c>
      <c r="H29" s="89">
        <v>0.3125</v>
      </c>
      <c r="I29" s="114"/>
      <c r="J29" s="94"/>
    </row>
    <row r="30" spans="1:10" s="17" customFormat="1" ht="35.1" customHeight="1">
      <c r="A30" s="116"/>
      <c r="B30" s="116"/>
      <c r="C30" s="116"/>
      <c r="D30" s="89" t="s">
        <v>103</v>
      </c>
      <c r="E30" s="89">
        <v>250</v>
      </c>
      <c r="F30" s="89">
        <v>250</v>
      </c>
      <c r="G30" s="89">
        <v>0.3125</v>
      </c>
      <c r="H30" s="89">
        <v>0.3125</v>
      </c>
      <c r="I30" s="114"/>
      <c r="J30" s="94"/>
    </row>
    <row r="31" spans="1:10" s="17" customFormat="1" ht="35.1" customHeight="1">
      <c r="A31" s="116"/>
      <c r="B31" s="116"/>
      <c r="C31" s="116"/>
      <c r="D31" s="89" t="s">
        <v>104</v>
      </c>
      <c r="E31" s="89">
        <v>5</v>
      </c>
      <c r="F31" s="89">
        <v>5</v>
      </c>
      <c r="G31" s="89">
        <v>0.3125</v>
      </c>
      <c r="H31" s="89">
        <v>0.3125</v>
      </c>
      <c r="I31" s="114"/>
      <c r="J31" s="94"/>
    </row>
    <row r="32" spans="1:10" ht="13.35" customHeight="1">
      <c r="A32" s="116"/>
      <c r="B32" s="116"/>
      <c r="C32" s="116"/>
      <c r="D32" s="89" t="s">
        <v>105</v>
      </c>
      <c r="E32" s="56">
        <v>50</v>
      </c>
      <c r="F32" s="56">
        <v>50</v>
      </c>
      <c r="G32" s="16">
        <v>0.3125</v>
      </c>
      <c r="H32" s="16">
        <v>0.3125</v>
      </c>
      <c r="I32" s="91"/>
      <c r="J32" s="95"/>
    </row>
    <row r="33" spans="1:10" ht="13.35" customHeight="1">
      <c r="A33" s="116"/>
      <c r="B33" s="116"/>
      <c r="C33" s="116"/>
      <c r="D33" s="89" t="s">
        <v>106</v>
      </c>
      <c r="E33" s="56">
        <v>95</v>
      </c>
      <c r="F33" s="56">
        <v>95</v>
      </c>
      <c r="G33" s="16">
        <v>0.3125</v>
      </c>
      <c r="H33" s="16">
        <v>0.3125</v>
      </c>
      <c r="I33" s="91"/>
      <c r="J33" s="95"/>
    </row>
    <row r="34" spans="1:10" ht="13.35" customHeight="1">
      <c r="A34" s="116"/>
      <c r="B34" s="116"/>
      <c r="C34" s="116"/>
      <c r="D34" s="89" t="s">
        <v>107</v>
      </c>
      <c r="E34" s="56">
        <v>4</v>
      </c>
      <c r="F34" s="56">
        <v>4</v>
      </c>
      <c r="G34" s="16">
        <v>0.3125</v>
      </c>
      <c r="H34" s="16">
        <v>0.3125</v>
      </c>
      <c r="I34" s="91"/>
      <c r="J34" s="95"/>
    </row>
    <row r="35" spans="1:10" ht="13.35" customHeight="1">
      <c r="A35" s="116"/>
      <c r="B35" s="116"/>
      <c r="C35" s="116"/>
      <c r="D35" s="89" t="s">
        <v>108</v>
      </c>
      <c r="E35" s="56">
        <v>20</v>
      </c>
      <c r="F35" s="56">
        <v>20</v>
      </c>
      <c r="G35" s="16">
        <v>0.3125</v>
      </c>
      <c r="H35" s="16">
        <v>0.3125</v>
      </c>
      <c r="I35" s="91"/>
      <c r="J35" s="95"/>
    </row>
    <row r="36" spans="1:10" ht="13.35" customHeight="1">
      <c r="A36" s="116"/>
      <c r="B36" s="116"/>
      <c r="C36" s="116"/>
      <c r="D36" s="89" t="s">
        <v>491</v>
      </c>
      <c r="E36" s="56">
        <v>1</v>
      </c>
      <c r="F36" s="56">
        <v>1</v>
      </c>
      <c r="G36" s="16">
        <v>0.3125</v>
      </c>
      <c r="H36" s="16">
        <v>0.3125</v>
      </c>
      <c r="I36" s="91"/>
      <c r="J36" s="95"/>
    </row>
    <row r="37" spans="1:10" ht="13.35" customHeight="1">
      <c r="A37" s="116"/>
      <c r="B37" s="116"/>
      <c r="C37" s="116"/>
      <c r="D37" s="89" t="s">
        <v>109</v>
      </c>
      <c r="E37" s="56">
        <v>860</v>
      </c>
      <c r="F37" s="56">
        <v>860</v>
      </c>
      <c r="G37" s="16">
        <v>0.3125</v>
      </c>
      <c r="H37" s="16">
        <v>0.3125</v>
      </c>
      <c r="I37" s="91"/>
      <c r="J37" s="95"/>
    </row>
    <row r="38" spans="1:10" ht="13.35" customHeight="1">
      <c r="A38" s="116"/>
      <c r="B38" s="116"/>
      <c r="C38" s="116"/>
      <c r="D38" s="89" t="s">
        <v>110</v>
      </c>
      <c r="E38" s="56">
        <v>1</v>
      </c>
      <c r="F38" s="56">
        <v>1</v>
      </c>
      <c r="G38" s="16">
        <v>0.3125</v>
      </c>
      <c r="H38" s="16">
        <v>0.3125</v>
      </c>
      <c r="I38" s="56"/>
    </row>
    <row r="39" spans="1:10" ht="13.35" customHeight="1">
      <c r="A39" s="116"/>
      <c r="B39" s="116"/>
      <c r="C39" s="116"/>
      <c r="D39" s="89" t="s">
        <v>111</v>
      </c>
      <c r="E39" s="56">
        <v>50</v>
      </c>
      <c r="F39" s="56">
        <v>50</v>
      </c>
      <c r="G39" s="16">
        <v>0.3125</v>
      </c>
      <c r="H39" s="16">
        <v>0.3125</v>
      </c>
      <c r="I39" s="56"/>
    </row>
    <row r="40" spans="1:10" ht="43.5" customHeight="1">
      <c r="A40" s="116"/>
      <c r="B40" s="116"/>
      <c r="C40" s="116"/>
      <c r="D40" s="89" t="s">
        <v>492</v>
      </c>
      <c r="E40" s="89">
        <v>520</v>
      </c>
      <c r="F40" s="89">
        <v>520</v>
      </c>
      <c r="G40" s="89">
        <v>0.3125</v>
      </c>
      <c r="H40" s="89">
        <v>0.3125</v>
      </c>
      <c r="I40" s="89" t="s">
        <v>493</v>
      </c>
      <c r="J40" s="94"/>
    </row>
    <row r="41" spans="1:10" ht="13.35" customHeight="1">
      <c r="A41" s="116"/>
      <c r="B41" s="116"/>
      <c r="C41" s="116"/>
      <c r="D41" s="89" t="s">
        <v>113</v>
      </c>
      <c r="E41" s="56">
        <v>42</v>
      </c>
      <c r="F41" s="56">
        <v>42</v>
      </c>
      <c r="G41" s="16">
        <v>0.3125</v>
      </c>
      <c r="H41" s="16">
        <v>0.3125</v>
      </c>
      <c r="I41" s="56"/>
    </row>
    <row r="42" spans="1:10" ht="13.35" customHeight="1">
      <c r="A42" s="116"/>
      <c r="B42" s="116"/>
      <c r="C42" s="116"/>
      <c r="D42" s="89" t="s">
        <v>494</v>
      </c>
      <c r="E42" s="56">
        <v>1</v>
      </c>
      <c r="F42" s="56">
        <v>1</v>
      </c>
      <c r="G42" s="16">
        <v>0.3125</v>
      </c>
      <c r="H42" s="16">
        <v>0.3125</v>
      </c>
      <c r="I42" s="56"/>
    </row>
    <row r="43" spans="1:10" s="17" customFormat="1" ht="43.5" customHeight="1">
      <c r="A43" s="116"/>
      <c r="B43" s="116"/>
      <c r="C43" s="116"/>
      <c r="D43" s="89" t="s">
        <v>114</v>
      </c>
      <c r="E43" s="56">
        <v>5</v>
      </c>
      <c r="F43" s="56">
        <v>5</v>
      </c>
      <c r="G43" s="16">
        <v>0.3125</v>
      </c>
      <c r="H43" s="16">
        <v>0.3125</v>
      </c>
      <c r="I43" s="56"/>
    </row>
    <row r="44" spans="1:10" ht="13.35" customHeight="1">
      <c r="A44" s="116"/>
      <c r="B44" s="116"/>
      <c r="C44" s="116"/>
      <c r="D44" s="89" t="s">
        <v>115</v>
      </c>
      <c r="E44" s="56">
        <v>9</v>
      </c>
      <c r="F44" s="56">
        <v>9</v>
      </c>
      <c r="G44" s="16">
        <v>0.3125</v>
      </c>
      <c r="H44" s="16">
        <v>0.3125</v>
      </c>
      <c r="I44" s="56"/>
    </row>
    <row r="45" spans="1:10" ht="13.35" customHeight="1">
      <c r="A45" s="116"/>
      <c r="B45" s="116"/>
      <c r="C45" s="116"/>
      <c r="D45" s="89" t="s">
        <v>116</v>
      </c>
      <c r="E45" s="56" t="s">
        <v>117</v>
      </c>
      <c r="F45" s="56" t="s">
        <v>117</v>
      </c>
      <c r="G45" s="16">
        <v>0.3125</v>
      </c>
      <c r="H45" s="16">
        <v>0.3125</v>
      </c>
      <c r="I45" s="56"/>
    </row>
    <row r="46" spans="1:10" ht="13.35" customHeight="1">
      <c r="A46" s="116"/>
      <c r="B46" s="116"/>
      <c r="C46" s="116"/>
      <c r="D46" s="89" t="s">
        <v>495</v>
      </c>
      <c r="E46" s="56" t="s">
        <v>118</v>
      </c>
      <c r="F46" s="56" t="s">
        <v>118</v>
      </c>
      <c r="G46" s="16">
        <v>0.3125</v>
      </c>
      <c r="H46" s="16">
        <v>0.3125</v>
      </c>
      <c r="I46" s="56"/>
    </row>
    <row r="47" spans="1:10" s="17" customFormat="1" ht="27.95" customHeight="1">
      <c r="A47" s="116"/>
      <c r="B47" s="116"/>
      <c r="C47" s="116"/>
      <c r="D47" s="89" t="s">
        <v>119</v>
      </c>
      <c r="E47" s="56" t="s">
        <v>118</v>
      </c>
      <c r="F47" s="56" t="s">
        <v>118</v>
      </c>
      <c r="G47" s="16">
        <v>0.3125</v>
      </c>
      <c r="H47" s="16">
        <v>0.3125</v>
      </c>
      <c r="I47" s="56" t="s">
        <v>496</v>
      </c>
      <c r="J47" s="84"/>
    </row>
    <row r="48" spans="1:10" s="17" customFormat="1" ht="36.6" customHeight="1">
      <c r="A48" s="116"/>
      <c r="B48" s="116"/>
      <c r="C48" s="116"/>
      <c r="D48" s="89" t="s">
        <v>120</v>
      </c>
      <c r="E48" s="56" t="s">
        <v>121</v>
      </c>
      <c r="F48" s="56" t="s">
        <v>497</v>
      </c>
      <c r="G48" s="16">
        <v>0.3125</v>
      </c>
      <c r="H48" s="16">
        <v>0.13125000000000001</v>
      </c>
      <c r="I48" s="56" t="s">
        <v>498</v>
      </c>
      <c r="J48" s="84"/>
    </row>
    <row r="49" spans="1:10" ht="27.95" customHeight="1">
      <c r="A49" s="116"/>
      <c r="B49" s="116"/>
      <c r="C49" s="116"/>
      <c r="D49" s="89" t="s">
        <v>499</v>
      </c>
      <c r="E49" s="56" t="s">
        <v>122</v>
      </c>
      <c r="F49" s="56" t="s">
        <v>122</v>
      </c>
      <c r="G49" s="16">
        <v>0.3125</v>
      </c>
      <c r="H49" s="16">
        <v>0.3125</v>
      </c>
      <c r="I49" s="56" t="s">
        <v>123</v>
      </c>
    </row>
    <row r="50" spans="1:10" ht="27.95" customHeight="1">
      <c r="A50" s="116"/>
      <c r="B50" s="116"/>
      <c r="C50" s="116"/>
      <c r="D50" s="89" t="s">
        <v>124</v>
      </c>
      <c r="E50" s="56" t="s">
        <v>125</v>
      </c>
      <c r="F50" s="56" t="s">
        <v>126</v>
      </c>
      <c r="G50" s="16">
        <v>0.3125</v>
      </c>
      <c r="H50" s="16">
        <v>0.3125</v>
      </c>
      <c r="I50" s="56"/>
    </row>
    <row r="51" spans="1:10" s="17" customFormat="1" ht="39.950000000000003" customHeight="1">
      <c r="A51" s="116"/>
      <c r="B51" s="116"/>
      <c r="C51" s="116"/>
      <c r="D51" s="89" t="s">
        <v>500</v>
      </c>
      <c r="E51" s="56" t="s">
        <v>127</v>
      </c>
      <c r="F51" s="56" t="s">
        <v>127</v>
      </c>
      <c r="G51" s="16">
        <v>0.3125</v>
      </c>
      <c r="H51" s="16">
        <v>0.3125</v>
      </c>
      <c r="I51" s="56" t="s">
        <v>501</v>
      </c>
      <c r="J51" s="84"/>
    </row>
    <row r="52" spans="1:10" s="17" customFormat="1" ht="27.95" customHeight="1">
      <c r="A52" s="116"/>
      <c r="B52" s="116"/>
      <c r="C52" s="116"/>
      <c r="D52" s="89" t="s">
        <v>128</v>
      </c>
      <c r="E52" s="56" t="s">
        <v>502</v>
      </c>
      <c r="F52" s="56" t="s">
        <v>129</v>
      </c>
      <c r="G52" s="16">
        <v>0.3125</v>
      </c>
      <c r="H52" s="16">
        <v>0.3125</v>
      </c>
      <c r="I52" s="56" t="s">
        <v>503</v>
      </c>
      <c r="J52" s="84"/>
    </row>
    <row r="53" spans="1:10" ht="27.95" customHeight="1">
      <c r="A53" s="116"/>
      <c r="B53" s="116"/>
      <c r="C53" s="116"/>
      <c r="D53" s="89" t="s">
        <v>130</v>
      </c>
      <c r="E53" s="90" t="s">
        <v>504</v>
      </c>
      <c r="F53" s="90" t="s">
        <v>504</v>
      </c>
      <c r="G53" s="16">
        <v>0.3125</v>
      </c>
      <c r="H53" s="16">
        <v>0.3125</v>
      </c>
      <c r="I53" s="56" t="s">
        <v>505</v>
      </c>
      <c r="J53" s="85"/>
    </row>
    <row r="54" spans="1:10" s="17" customFormat="1" ht="44.45" customHeight="1">
      <c r="A54" s="116"/>
      <c r="B54" s="116"/>
      <c r="C54" s="116"/>
      <c r="D54" s="89" t="s">
        <v>131</v>
      </c>
      <c r="E54" s="56" t="s">
        <v>132</v>
      </c>
      <c r="F54" s="56" t="s">
        <v>132</v>
      </c>
      <c r="G54" s="16">
        <v>0.3125</v>
      </c>
      <c r="H54" s="16">
        <v>0.3125</v>
      </c>
      <c r="I54" s="56" t="s">
        <v>506</v>
      </c>
    </row>
    <row r="55" spans="1:10" s="17" customFormat="1" ht="40.5" customHeight="1">
      <c r="A55" s="116"/>
      <c r="B55" s="116"/>
      <c r="C55" s="117"/>
      <c r="D55" s="89" t="s">
        <v>133</v>
      </c>
      <c r="E55" s="91" t="s">
        <v>134</v>
      </c>
      <c r="F55" s="91" t="s">
        <v>135</v>
      </c>
      <c r="G55" s="16">
        <v>0.3125</v>
      </c>
      <c r="H55" s="16">
        <v>0.15625</v>
      </c>
      <c r="I55" s="91" t="s">
        <v>136</v>
      </c>
      <c r="J55" s="92"/>
    </row>
    <row r="56" spans="1:10" ht="13.35" customHeight="1">
      <c r="A56" s="116"/>
      <c r="B56" s="116"/>
      <c r="C56" s="113" t="s">
        <v>507</v>
      </c>
      <c r="D56" s="89" t="s">
        <v>90</v>
      </c>
      <c r="E56" s="56" t="s">
        <v>137</v>
      </c>
      <c r="F56" s="56" t="s">
        <v>138</v>
      </c>
      <c r="G56" s="16">
        <v>0.3125</v>
      </c>
      <c r="H56" s="16">
        <v>0.3125</v>
      </c>
      <c r="I56" s="56"/>
    </row>
    <row r="57" spans="1:10" ht="13.35" customHeight="1">
      <c r="A57" s="116"/>
      <c r="B57" s="116"/>
      <c r="C57" s="113"/>
      <c r="D57" s="89" t="s">
        <v>91</v>
      </c>
      <c r="E57" s="56" t="s">
        <v>137</v>
      </c>
      <c r="F57" s="56" t="s">
        <v>138</v>
      </c>
      <c r="G57" s="16">
        <v>0.3125</v>
      </c>
      <c r="H57" s="16">
        <v>0.3125</v>
      </c>
      <c r="I57" s="56"/>
    </row>
    <row r="58" spans="1:10" ht="13.35" customHeight="1">
      <c r="A58" s="116"/>
      <c r="B58" s="116"/>
      <c r="C58" s="113"/>
      <c r="D58" s="89" t="s">
        <v>92</v>
      </c>
      <c r="E58" s="56" t="s">
        <v>137</v>
      </c>
      <c r="F58" s="56" t="s">
        <v>138</v>
      </c>
      <c r="G58" s="16">
        <v>0.3125</v>
      </c>
      <c r="H58" s="16">
        <v>0.3125</v>
      </c>
      <c r="I58" s="56"/>
    </row>
    <row r="59" spans="1:10" ht="13.35" customHeight="1">
      <c r="A59" s="116"/>
      <c r="B59" s="116"/>
      <c r="C59" s="113"/>
      <c r="D59" s="89" t="s">
        <v>93</v>
      </c>
      <c r="E59" s="56" t="s">
        <v>137</v>
      </c>
      <c r="F59" s="56" t="s">
        <v>138</v>
      </c>
      <c r="G59" s="16">
        <v>0.3125</v>
      </c>
      <c r="H59" s="16">
        <v>0.3125</v>
      </c>
      <c r="I59" s="56"/>
    </row>
    <row r="60" spans="1:10" ht="13.35" customHeight="1">
      <c r="A60" s="116"/>
      <c r="B60" s="116"/>
      <c r="C60" s="113"/>
      <c r="D60" s="89" t="s">
        <v>94</v>
      </c>
      <c r="E60" s="56" t="s">
        <v>137</v>
      </c>
      <c r="F60" s="56" t="s">
        <v>138</v>
      </c>
      <c r="G60" s="16">
        <v>0.3125</v>
      </c>
      <c r="H60" s="16">
        <v>0.3125</v>
      </c>
      <c r="I60" s="56"/>
    </row>
    <row r="61" spans="1:10" ht="13.35" customHeight="1">
      <c r="A61" s="116"/>
      <c r="B61" s="116"/>
      <c r="C61" s="113"/>
      <c r="D61" s="89" t="s">
        <v>508</v>
      </c>
      <c r="E61" s="56" t="s">
        <v>137</v>
      </c>
      <c r="F61" s="56" t="s">
        <v>138</v>
      </c>
      <c r="G61" s="16">
        <v>0.3125</v>
      </c>
      <c r="H61" s="16">
        <v>0.3125</v>
      </c>
      <c r="I61" s="56"/>
    </row>
    <row r="62" spans="1:10" ht="13.35" customHeight="1">
      <c r="A62" s="116"/>
      <c r="B62" s="116"/>
      <c r="C62" s="113"/>
      <c r="D62" s="89" t="s">
        <v>96</v>
      </c>
      <c r="E62" s="56" t="s">
        <v>137</v>
      </c>
      <c r="F62" s="56" t="s">
        <v>138</v>
      </c>
      <c r="G62" s="16">
        <v>0.3125</v>
      </c>
      <c r="H62" s="16">
        <v>0.3125</v>
      </c>
      <c r="I62" s="56"/>
    </row>
    <row r="63" spans="1:10" ht="42.75" customHeight="1">
      <c r="A63" s="116"/>
      <c r="B63" s="116"/>
      <c r="C63" s="113"/>
      <c r="D63" s="89" t="s">
        <v>97</v>
      </c>
      <c r="E63" s="56"/>
      <c r="F63" s="56"/>
      <c r="G63" s="16">
        <v>0.3125</v>
      </c>
      <c r="H63" s="16">
        <v>0</v>
      </c>
      <c r="I63" s="96" t="s">
        <v>509</v>
      </c>
    </row>
    <row r="64" spans="1:10" ht="13.35" customHeight="1">
      <c r="A64" s="116"/>
      <c r="B64" s="116"/>
      <c r="C64" s="113"/>
      <c r="D64" s="89" t="s">
        <v>98</v>
      </c>
      <c r="E64" s="56" t="s">
        <v>137</v>
      </c>
      <c r="F64" s="56" t="s">
        <v>138</v>
      </c>
      <c r="G64" s="16">
        <v>0.3125</v>
      </c>
      <c r="H64" s="16">
        <v>0.3125</v>
      </c>
      <c r="I64" s="56"/>
    </row>
    <row r="65" spans="1:9" ht="13.35" customHeight="1">
      <c r="A65" s="116"/>
      <c r="B65" s="116"/>
      <c r="C65" s="113"/>
      <c r="D65" s="89" t="s">
        <v>99</v>
      </c>
      <c r="E65" s="56" t="s">
        <v>137</v>
      </c>
      <c r="F65" s="56" t="s">
        <v>138</v>
      </c>
      <c r="G65" s="16">
        <v>0.3125</v>
      </c>
      <c r="H65" s="16">
        <v>0.3125</v>
      </c>
      <c r="I65" s="56"/>
    </row>
    <row r="66" spans="1:9" ht="13.35" customHeight="1">
      <c r="A66" s="116"/>
      <c r="B66" s="116"/>
      <c r="C66" s="113"/>
      <c r="D66" s="89" t="s">
        <v>100</v>
      </c>
      <c r="E66" s="56" t="s">
        <v>137</v>
      </c>
      <c r="F66" s="56" t="s">
        <v>138</v>
      </c>
      <c r="G66" s="16">
        <v>0.3125</v>
      </c>
      <c r="H66" s="16">
        <v>0.3125</v>
      </c>
      <c r="I66" s="56"/>
    </row>
    <row r="67" spans="1:9" ht="13.35" customHeight="1">
      <c r="A67" s="116"/>
      <c r="B67" s="116"/>
      <c r="C67" s="113"/>
      <c r="D67" s="89" t="s">
        <v>139</v>
      </c>
      <c r="E67" s="56" t="s">
        <v>137</v>
      </c>
      <c r="F67" s="56" t="s">
        <v>138</v>
      </c>
      <c r="G67" s="16">
        <v>0.3125</v>
      </c>
      <c r="H67" s="16">
        <v>0.3125</v>
      </c>
      <c r="I67" s="56"/>
    </row>
    <row r="68" spans="1:9" ht="13.35" customHeight="1">
      <c r="A68" s="116"/>
      <c r="B68" s="116"/>
      <c r="C68" s="113"/>
      <c r="D68" s="89" t="s">
        <v>101</v>
      </c>
      <c r="E68" s="56" t="s">
        <v>137</v>
      </c>
      <c r="F68" s="56" t="s">
        <v>138</v>
      </c>
      <c r="G68" s="16">
        <v>0.3125</v>
      </c>
      <c r="H68" s="16">
        <v>0.3125</v>
      </c>
      <c r="I68" s="56"/>
    </row>
    <row r="69" spans="1:9" ht="13.35" customHeight="1">
      <c r="A69" s="116"/>
      <c r="B69" s="116"/>
      <c r="C69" s="113"/>
      <c r="D69" s="89" t="s">
        <v>102</v>
      </c>
      <c r="E69" s="56" t="s">
        <v>137</v>
      </c>
      <c r="F69" s="56" t="s">
        <v>138</v>
      </c>
      <c r="G69" s="16">
        <v>0.3125</v>
      </c>
      <c r="H69" s="16">
        <v>0.3125</v>
      </c>
      <c r="I69" s="56"/>
    </row>
    <row r="70" spans="1:9" ht="13.35" customHeight="1">
      <c r="A70" s="116"/>
      <c r="B70" s="116"/>
      <c r="C70" s="113"/>
      <c r="D70" s="89" t="s">
        <v>103</v>
      </c>
      <c r="E70" s="56" t="s">
        <v>137</v>
      </c>
      <c r="F70" s="56" t="s">
        <v>138</v>
      </c>
      <c r="G70" s="16">
        <v>0.3125</v>
      </c>
      <c r="H70" s="16">
        <v>0.3125</v>
      </c>
      <c r="I70" s="56"/>
    </row>
    <row r="71" spans="1:9" ht="13.35" customHeight="1">
      <c r="A71" s="116"/>
      <c r="B71" s="116"/>
      <c r="C71" s="113"/>
      <c r="D71" s="89" t="s">
        <v>104</v>
      </c>
      <c r="E71" s="56" t="s">
        <v>137</v>
      </c>
      <c r="F71" s="56" t="s">
        <v>138</v>
      </c>
      <c r="G71" s="16">
        <v>0.3125</v>
      </c>
      <c r="H71" s="16">
        <v>0.3125</v>
      </c>
      <c r="I71" s="56"/>
    </row>
    <row r="72" spans="1:9" ht="13.35" customHeight="1">
      <c r="A72" s="116"/>
      <c r="B72" s="116"/>
      <c r="C72" s="113"/>
      <c r="D72" s="89" t="s">
        <v>105</v>
      </c>
      <c r="E72" s="56" t="s">
        <v>137</v>
      </c>
      <c r="F72" s="56" t="s">
        <v>138</v>
      </c>
      <c r="G72" s="16">
        <v>0.3125</v>
      </c>
      <c r="H72" s="16">
        <v>0.3125</v>
      </c>
      <c r="I72" s="56"/>
    </row>
    <row r="73" spans="1:9" ht="13.35" customHeight="1">
      <c r="A73" s="116"/>
      <c r="B73" s="116"/>
      <c r="C73" s="113"/>
      <c r="D73" s="89" t="s">
        <v>106</v>
      </c>
      <c r="E73" s="56" t="s">
        <v>137</v>
      </c>
      <c r="F73" s="56" t="s">
        <v>138</v>
      </c>
      <c r="G73" s="16">
        <v>0.3125</v>
      </c>
      <c r="H73" s="16">
        <v>0.3125</v>
      </c>
      <c r="I73" s="56"/>
    </row>
    <row r="74" spans="1:9" ht="13.35" customHeight="1">
      <c r="A74" s="116"/>
      <c r="B74" s="116"/>
      <c r="C74" s="113"/>
      <c r="D74" s="89" t="s">
        <v>107</v>
      </c>
      <c r="E74" s="56" t="s">
        <v>137</v>
      </c>
      <c r="F74" s="56" t="s">
        <v>138</v>
      </c>
      <c r="G74" s="16">
        <v>0.3125</v>
      </c>
      <c r="H74" s="16">
        <v>0.3125</v>
      </c>
      <c r="I74" s="56"/>
    </row>
    <row r="75" spans="1:9" ht="13.35" customHeight="1">
      <c r="A75" s="116"/>
      <c r="B75" s="116"/>
      <c r="C75" s="113"/>
      <c r="D75" s="89" t="s">
        <v>108</v>
      </c>
      <c r="E75" s="56" t="s">
        <v>137</v>
      </c>
      <c r="F75" s="56" t="s">
        <v>138</v>
      </c>
      <c r="G75" s="16">
        <v>0.3125</v>
      </c>
      <c r="H75" s="16">
        <v>0.3125</v>
      </c>
      <c r="I75" s="56"/>
    </row>
    <row r="76" spans="1:9" ht="22.5">
      <c r="A76" s="116"/>
      <c r="B76" s="116"/>
      <c r="C76" s="113"/>
      <c r="D76" s="89" t="s">
        <v>140</v>
      </c>
      <c r="E76" s="56" t="s">
        <v>137</v>
      </c>
      <c r="F76" s="56" t="s">
        <v>138</v>
      </c>
      <c r="G76" s="16">
        <v>0.3125</v>
      </c>
      <c r="H76" s="16">
        <v>0.3125</v>
      </c>
      <c r="I76" s="56"/>
    </row>
    <row r="77" spans="1:9" ht="22.5">
      <c r="A77" s="116"/>
      <c r="B77" s="116"/>
      <c r="C77" s="113"/>
      <c r="D77" s="89" t="s">
        <v>109</v>
      </c>
      <c r="E77" s="56" t="s">
        <v>137</v>
      </c>
      <c r="F77" s="56" t="s">
        <v>138</v>
      </c>
      <c r="G77" s="16">
        <v>0.3125</v>
      </c>
      <c r="H77" s="16">
        <v>0.3125</v>
      </c>
      <c r="I77" s="56"/>
    </row>
    <row r="78" spans="1:9" ht="13.35" customHeight="1">
      <c r="A78" s="116"/>
      <c r="B78" s="116"/>
      <c r="C78" s="113"/>
      <c r="D78" s="89" t="s">
        <v>110</v>
      </c>
      <c r="E78" s="56" t="s">
        <v>137</v>
      </c>
      <c r="F78" s="56" t="s">
        <v>138</v>
      </c>
      <c r="G78" s="16">
        <v>0.3125</v>
      </c>
      <c r="H78" s="16">
        <v>0.3125</v>
      </c>
      <c r="I78" s="56"/>
    </row>
    <row r="79" spans="1:9" ht="13.35" customHeight="1">
      <c r="A79" s="116"/>
      <c r="B79" s="116"/>
      <c r="C79" s="113"/>
      <c r="D79" s="89" t="s">
        <v>510</v>
      </c>
      <c r="E79" s="56" t="s">
        <v>137</v>
      </c>
      <c r="F79" s="56" t="s">
        <v>138</v>
      </c>
      <c r="G79" s="16">
        <v>0.3125</v>
      </c>
      <c r="H79" s="16">
        <v>0.3125</v>
      </c>
      <c r="I79" s="56"/>
    </row>
    <row r="80" spans="1:9" ht="13.35" customHeight="1">
      <c r="A80" s="116"/>
      <c r="B80" s="116"/>
      <c r="C80" s="113"/>
      <c r="D80" s="89" t="s">
        <v>511</v>
      </c>
      <c r="E80" s="56" t="s">
        <v>137</v>
      </c>
      <c r="F80" s="56" t="s">
        <v>138</v>
      </c>
      <c r="G80" s="16">
        <v>0.3125</v>
      </c>
      <c r="H80" s="16">
        <v>0.3125</v>
      </c>
      <c r="I80" s="56"/>
    </row>
    <row r="81" spans="1:9" ht="13.35" customHeight="1">
      <c r="A81" s="116"/>
      <c r="B81" s="116"/>
      <c r="C81" s="113"/>
      <c r="D81" s="89" t="s">
        <v>113</v>
      </c>
      <c r="E81" s="56" t="s">
        <v>137</v>
      </c>
      <c r="F81" s="56" t="s">
        <v>138</v>
      </c>
      <c r="G81" s="16">
        <v>0.3125</v>
      </c>
      <c r="H81" s="16">
        <v>0.3125</v>
      </c>
      <c r="I81" s="56"/>
    </row>
    <row r="82" spans="1:9" ht="13.35" customHeight="1">
      <c r="A82" s="116"/>
      <c r="B82" s="116"/>
      <c r="C82" s="113"/>
      <c r="D82" s="89" t="s">
        <v>141</v>
      </c>
      <c r="E82" s="56" t="s">
        <v>137</v>
      </c>
      <c r="F82" s="56" t="s">
        <v>138</v>
      </c>
      <c r="G82" s="16">
        <v>0.3125</v>
      </c>
      <c r="H82" s="16">
        <v>0.3125</v>
      </c>
      <c r="I82" s="56"/>
    </row>
    <row r="83" spans="1:9" ht="13.35" customHeight="1">
      <c r="A83" s="116"/>
      <c r="B83" s="116"/>
      <c r="C83" s="113"/>
      <c r="D83" s="89" t="s">
        <v>114</v>
      </c>
      <c r="E83" s="56" t="s">
        <v>137</v>
      </c>
      <c r="F83" s="56" t="s">
        <v>138</v>
      </c>
      <c r="G83" s="16">
        <v>0.3125</v>
      </c>
      <c r="H83" s="16">
        <v>0.3125</v>
      </c>
      <c r="I83" s="56"/>
    </row>
    <row r="84" spans="1:9" ht="13.35" customHeight="1">
      <c r="A84" s="116"/>
      <c r="B84" s="116"/>
      <c r="C84" s="113"/>
      <c r="D84" s="89" t="s">
        <v>115</v>
      </c>
      <c r="E84" s="56" t="s">
        <v>137</v>
      </c>
      <c r="F84" s="56" t="s">
        <v>138</v>
      </c>
      <c r="G84" s="16">
        <v>0.3125</v>
      </c>
      <c r="H84" s="16">
        <v>0.3125</v>
      </c>
      <c r="I84" s="56"/>
    </row>
    <row r="85" spans="1:9" ht="13.35" customHeight="1">
      <c r="A85" s="116"/>
      <c r="B85" s="116"/>
      <c r="C85" s="113"/>
      <c r="D85" s="89" t="s">
        <v>116</v>
      </c>
      <c r="E85" s="56" t="s">
        <v>142</v>
      </c>
      <c r="F85" s="56" t="s">
        <v>142</v>
      </c>
      <c r="G85" s="16">
        <v>0.3125</v>
      </c>
      <c r="H85" s="16">
        <v>0.3125</v>
      </c>
      <c r="I85" s="56"/>
    </row>
    <row r="86" spans="1:9" ht="13.35" customHeight="1">
      <c r="A86" s="116"/>
      <c r="B86" s="116"/>
      <c r="C86" s="113"/>
      <c r="D86" s="89" t="s">
        <v>143</v>
      </c>
      <c r="E86" s="56" t="s">
        <v>144</v>
      </c>
      <c r="F86" s="56" t="s">
        <v>144</v>
      </c>
      <c r="G86" s="16">
        <v>0.3125</v>
      </c>
      <c r="H86" s="16">
        <v>0.3125</v>
      </c>
      <c r="I86" s="56"/>
    </row>
    <row r="87" spans="1:9" ht="13.35" customHeight="1">
      <c r="A87" s="116"/>
      <c r="B87" s="116"/>
      <c r="C87" s="113"/>
      <c r="D87" s="89" t="s">
        <v>119</v>
      </c>
      <c r="E87" s="56" t="s">
        <v>145</v>
      </c>
      <c r="F87" s="56" t="s">
        <v>145</v>
      </c>
      <c r="G87" s="16">
        <v>0.3125</v>
      </c>
      <c r="H87" s="16">
        <v>0.3125</v>
      </c>
      <c r="I87" s="56"/>
    </row>
    <row r="88" spans="1:9" ht="13.35" customHeight="1">
      <c r="A88" s="116"/>
      <c r="B88" s="116"/>
      <c r="C88" s="113"/>
      <c r="D88" s="89" t="s">
        <v>120</v>
      </c>
      <c r="E88" s="56" t="s">
        <v>146</v>
      </c>
      <c r="F88" s="56" t="s">
        <v>146</v>
      </c>
      <c r="G88" s="16">
        <v>0.3125</v>
      </c>
      <c r="H88" s="16">
        <v>0.3125</v>
      </c>
      <c r="I88" s="56"/>
    </row>
    <row r="89" spans="1:9" ht="13.35" customHeight="1">
      <c r="A89" s="116"/>
      <c r="B89" s="116"/>
      <c r="C89" s="113"/>
      <c r="D89" s="89" t="s">
        <v>147</v>
      </c>
      <c r="E89" s="56" t="s">
        <v>146</v>
      </c>
      <c r="F89" s="56" t="s">
        <v>146</v>
      </c>
      <c r="G89" s="16">
        <v>0.3125</v>
      </c>
      <c r="H89" s="16">
        <v>0.3125</v>
      </c>
      <c r="I89" s="56"/>
    </row>
    <row r="90" spans="1:9" ht="13.35" customHeight="1">
      <c r="A90" s="116"/>
      <c r="B90" s="116"/>
      <c r="C90" s="113"/>
      <c r="D90" s="89" t="s">
        <v>124</v>
      </c>
      <c r="E90" s="56" t="s">
        <v>148</v>
      </c>
      <c r="F90" s="56" t="s">
        <v>148</v>
      </c>
      <c r="G90" s="16">
        <v>0.3125</v>
      </c>
      <c r="H90" s="16">
        <v>0.3125</v>
      </c>
      <c r="I90" s="56"/>
    </row>
    <row r="91" spans="1:9" ht="13.35" customHeight="1">
      <c r="A91" s="116"/>
      <c r="B91" s="116"/>
      <c r="C91" s="113"/>
      <c r="D91" s="89" t="s">
        <v>149</v>
      </c>
      <c r="E91" s="56" t="s">
        <v>150</v>
      </c>
      <c r="F91" s="56" t="s">
        <v>150</v>
      </c>
      <c r="G91" s="16">
        <v>0.3125</v>
      </c>
      <c r="H91" s="16">
        <v>0.3125</v>
      </c>
      <c r="I91" s="56"/>
    </row>
    <row r="92" spans="1:9" ht="13.35" customHeight="1">
      <c r="A92" s="116"/>
      <c r="B92" s="116"/>
      <c r="C92" s="113"/>
      <c r="D92" s="89" t="s">
        <v>128</v>
      </c>
      <c r="E92" s="56" t="s">
        <v>151</v>
      </c>
      <c r="F92" s="56" t="s">
        <v>151</v>
      </c>
      <c r="G92" s="16">
        <v>0.3125</v>
      </c>
      <c r="H92" s="16">
        <v>0.3125</v>
      </c>
      <c r="I92" s="56"/>
    </row>
    <row r="93" spans="1:9" ht="20.45" customHeight="1">
      <c r="A93" s="116"/>
      <c r="B93" s="116"/>
      <c r="C93" s="113"/>
      <c r="D93" s="89" t="s">
        <v>130</v>
      </c>
      <c r="E93" s="56" t="s">
        <v>152</v>
      </c>
      <c r="F93" s="56" t="s">
        <v>152</v>
      </c>
      <c r="G93" s="16">
        <v>0.3125</v>
      </c>
      <c r="H93" s="16">
        <v>0.3125</v>
      </c>
      <c r="I93" s="56"/>
    </row>
    <row r="94" spans="1:9" s="17" customFormat="1" ht="30.6" customHeight="1">
      <c r="A94" s="116"/>
      <c r="B94" s="116"/>
      <c r="C94" s="113"/>
      <c r="D94" s="89" t="s">
        <v>153</v>
      </c>
      <c r="E94" s="56" t="s">
        <v>154</v>
      </c>
      <c r="F94" s="56" t="s">
        <v>154</v>
      </c>
      <c r="G94" s="16">
        <v>0.3125</v>
      </c>
      <c r="H94" s="16">
        <v>0.25</v>
      </c>
      <c r="I94" s="56"/>
    </row>
    <row r="95" spans="1:9" s="17" customFormat="1" ht="43.5" customHeight="1">
      <c r="A95" s="116"/>
      <c r="B95" s="116"/>
      <c r="C95" s="113"/>
      <c r="D95" s="89" t="s">
        <v>155</v>
      </c>
      <c r="E95" s="18">
        <v>1</v>
      </c>
      <c r="F95" s="18">
        <v>1</v>
      </c>
      <c r="G95" s="16">
        <v>0.3125</v>
      </c>
      <c r="H95" s="16">
        <v>0.25</v>
      </c>
      <c r="I95" s="56" t="s">
        <v>512</v>
      </c>
    </row>
    <row r="96" spans="1:9" ht="13.35" customHeight="1">
      <c r="A96" s="116"/>
      <c r="B96" s="116"/>
      <c r="C96" s="113" t="s">
        <v>513</v>
      </c>
      <c r="D96" s="89" t="s">
        <v>90</v>
      </c>
      <c r="E96" s="56" t="s">
        <v>156</v>
      </c>
      <c r="F96" s="56" t="s">
        <v>156</v>
      </c>
      <c r="G96" s="16">
        <v>0.3125</v>
      </c>
      <c r="H96" s="16">
        <v>0.3125</v>
      </c>
      <c r="I96" s="56"/>
    </row>
    <row r="97" spans="1:9" ht="13.35" customHeight="1">
      <c r="A97" s="116"/>
      <c r="B97" s="116"/>
      <c r="C97" s="113"/>
      <c r="D97" s="89" t="s">
        <v>91</v>
      </c>
      <c r="E97" s="56" t="s">
        <v>156</v>
      </c>
      <c r="F97" s="56" t="s">
        <v>156</v>
      </c>
      <c r="G97" s="16">
        <v>0.3125</v>
      </c>
      <c r="H97" s="16">
        <v>0.3125</v>
      </c>
      <c r="I97" s="56"/>
    </row>
    <row r="98" spans="1:9" ht="13.35" customHeight="1">
      <c r="A98" s="116"/>
      <c r="B98" s="116"/>
      <c r="C98" s="113"/>
      <c r="D98" s="89" t="s">
        <v>92</v>
      </c>
      <c r="E98" s="56" t="s">
        <v>156</v>
      </c>
      <c r="F98" s="56" t="s">
        <v>156</v>
      </c>
      <c r="G98" s="16">
        <v>0.3125</v>
      </c>
      <c r="H98" s="16">
        <v>0.3125</v>
      </c>
      <c r="I98" s="56"/>
    </row>
    <row r="99" spans="1:9" ht="13.35" customHeight="1">
      <c r="A99" s="116"/>
      <c r="B99" s="116"/>
      <c r="C99" s="113"/>
      <c r="D99" s="89" t="s">
        <v>93</v>
      </c>
      <c r="E99" s="56" t="s">
        <v>156</v>
      </c>
      <c r="F99" s="56" t="s">
        <v>156</v>
      </c>
      <c r="G99" s="16">
        <v>0.3125</v>
      </c>
      <c r="H99" s="16">
        <v>0.3125</v>
      </c>
      <c r="I99" s="56"/>
    </row>
    <row r="100" spans="1:9" ht="13.35" customHeight="1">
      <c r="A100" s="116"/>
      <c r="B100" s="116"/>
      <c r="C100" s="113"/>
      <c r="D100" s="89" t="s">
        <v>94</v>
      </c>
      <c r="E100" s="56" t="s">
        <v>156</v>
      </c>
      <c r="F100" s="56" t="s">
        <v>156</v>
      </c>
      <c r="G100" s="16">
        <v>0.3125</v>
      </c>
      <c r="H100" s="16">
        <v>0.3125</v>
      </c>
      <c r="I100" s="56"/>
    </row>
    <row r="101" spans="1:9" ht="13.35" customHeight="1">
      <c r="A101" s="116"/>
      <c r="B101" s="116"/>
      <c r="C101" s="113"/>
      <c r="D101" s="89" t="s">
        <v>95</v>
      </c>
      <c r="E101" s="56" t="s">
        <v>156</v>
      </c>
      <c r="F101" s="56" t="s">
        <v>156</v>
      </c>
      <c r="G101" s="16">
        <v>0.3125</v>
      </c>
      <c r="H101" s="16">
        <v>0.3125</v>
      </c>
      <c r="I101" s="56"/>
    </row>
    <row r="102" spans="1:9" ht="13.35" customHeight="1">
      <c r="A102" s="116"/>
      <c r="B102" s="116"/>
      <c r="C102" s="113"/>
      <c r="D102" s="89" t="s">
        <v>157</v>
      </c>
      <c r="E102" s="56" t="s">
        <v>156</v>
      </c>
      <c r="F102" s="56" t="s">
        <v>156</v>
      </c>
      <c r="G102" s="16">
        <v>0.3125</v>
      </c>
      <c r="H102" s="16">
        <v>0.3125</v>
      </c>
      <c r="I102" s="56"/>
    </row>
    <row r="103" spans="1:9" ht="24.6" customHeight="1">
      <c r="A103" s="116"/>
      <c r="B103" s="116"/>
      <c r="C103" s="113"/>
      <c r="D103" s="89" t="s">
        <v>97</v>
      </c>
      <c r="E103" s="56" t="s">
        <v>156</v>
      </c>
      <c r="F103" s="56"/>
      <c r="G103" s="16">
        <v>0.3125</v>
      </c>
      <c r="H103" s="16">
        <v>0</v>
      </c>
      <c r="I103" s="56"/>
    </row>
    <row r="104" spans="1:9" ht="24.6" customHeight="1">
      <c r="A104" s="116"/>
      <c r="B104" s="116"/>
      <c r="C104" s="113"/>
      <c r="D104" s="89" t="s">
        <v>98</v>
      </c>
      <c r="E104" s="16" t="s">
        <v>156</v>
      </c>
      <c r="F104" s="16" t="s">
        <v>156</v>
      </c>
      <c r="G104" s="16">
        <v>0.3125</v>
      </c>
      <c r="H104" s="16">
        <v>0.3125</v>
      </c>
      <c r="I104" s="56" t="s">
        <v>514</v>
      </c>
    </row>
    <row r="105" spans="1:9" ht="24.6" customHeight="1">
      <c r="A105" s="116"/>
      <c r="B105" s="116"/>
      <c r="C105" s="113"/>
      <c r="D105" s="89" t="s">
        <v>99</v>
      </c>
      <c r="E105" s="16" t="s">
        <v>156</v>
      </c>
      <c r="F105" s="16" t="s">
        <v>156</v>
      </c>
      <c r="G105" s="16">
        <v>0.3125</v>
      </c>
      <c r="H105" s="16">
        <v>0.3125</v>
      </c>
      <c r="I105" s="56" t="s">
        <v>477</v>
      </c>
    </row>
    <row r="106" spans="1:9" ht="24.6" customHeight="1">
      <c r="A106" s="116"/>
      <c r="B106" s="116"/>
      <c r="C106" s="113"/>
      <c r="D106" s="89" t="s">
        <v>100</v>
      </c>
      <c r="E106" s="88" t="s">
        <v>156</v>
      </c>
      <c r="F106" s="88" t="s">
        <v>156</v>
      </c>
      <c r="G106" s="16">
        <v>0.3125</v>
      </c>
      <c r="H106" s="16">
        <v>0.3125</v>
      </c>
      <c r="I106" s="56" t="s">
        <v>477</v>
      </c>
    </row>
    <row r="107" spans="1:9" ht="13.35" customHeight="1">
      <c r="A107" s="116"/>
      <c r="B107" s="116"/>
      <c r="C107" s="113"/>
      <c r="D107" s="89" t="s">
        <v>139</v>
      </c>
      <c r="E107" s="56" t="s">
        <v>156</v>
      </c>
      <c r="F107" s="56" t="s">
        <v>156</v>
      </c>
      <c r="G107" s="16">
        <v>0.3125</v>
      </c>
      <c r="H107" s="16">
        <v>0.3125</v>
      </c>
      <c r="I107" s="56"/>
    </row>
    <row r="108" spans="1:9" ht="13.35" customHeight="1">
      <c r="A108" s="116"/>
      <c r="B108" s="116"/>
      <c r="C108" s="113"/>
      <c r="D108" s="89" t="s">
        <v>101</v>
      </c>
      <c r="E108" s="56" t="s">
        <v>156</v>
      </c>
      <c r="F108" s="56" t="s">
        <v>156</v>
      </c>
      <c r="G108" s="16">
        <v>0.3125</v>
      </c>
      <c r="H108" s="16">
        <v>0.3125</v>
      </c>
      <c r="I108" s="56"/>
    </row>
    <row r="109" spans="1:9" ht="13.35" customHeight="1">
      <c r="A109" s="116"/>
      <c r="B109" s="116"/>
      <c r="C109" s="113"/>
      <c r="D109" s="89" t="s">
        <v>102</v>
      </c>
      <c r="E109" s="56" t="s">
        <v>156</v>
      </c>
      <c r="F109" s="56" t="s">
        <v>156</v>
      </c>
      <c r="G109" s="16">
        <v>0.3125</v>
      </c>
      <c r="H109" s="16">
        <v>0.3125</v>
      </c>
      <c r="I109" s="56"/>
    </row>
    <row r="110" spans="1:9" ht="13.35" customHeight="1">
      <c r="A110" s="116"/>
      <c r="B110" s="116"/>
      <c r="C110" s="113"/>
      <c r="D110" s="89" t="s">
        <v>103</v>
      </c>
      <c r="E110" s="56" t="s">
        <v>156</v>
      </c>
      <c r="F110" s="56" t="s">
        <v>156</v>
      </c>
      <c r="G110" s="16">
        <v>0.3125</v>
      </c>
      <c r="H110" s="16">
        <v>0.3125</v>
      </c>
      <c r="I110" s="56"/>
    </row>
    <row r="111" spans="1:9" ht="13.35" customHeight="1">
      <c r="A111" s="116"/>
      <c r="B111" s="116"/>
      <c r="C111" s="113"/>
      <c r="D111" s="89" t="s">
        <v>104</v>
      </c>
      <c r="E111" s="56" t="s">
        <v>156</v>
      </c>
      <c r="F111" s="56" t="s">
        <v>156</v>
      </c>
      <c r="G111" s="16">
        <v>0.3125</v>
      </c>
      <c r="H111" s="16">
        <v>0.3125</v>
      </c>
      <c r="I111" s="56"/>
    </row>
    <row r="112" spans="1:9" ht="13.35" customHeight="1">
      <c r="A112" s="116"/>
      <c r="B112" s="116"/>
      <c r="C112" s="113"/>
      <c r="D112" s="89" t="s">
        <v>105</v>
      </c>
      <c r="E112" s="56" t="s">
        <v>156</v>
      </c>
      <c r="F112" s="56" t="s">
        <v>156</v>
      </c>
      <c r="G112" s="16">
        <v>0.3125</v>
      </c>
      <c r="H112" s="16">
        <v>0.3125</v>
      </c>
      <c r="I112" s="56"/>
    </row>
    <row r="113" spans="1:9" ht="13.35" customHeight="1">
      <c r="A113" s="116"/>
      <c r="B113" s="116"/>
      <c r="C113" s="113"/>
      <c r="D113" s="89" t="s">
        <v>106</v>
      </c>
      <c r="E113" s="56" t="s">
        <v>156</v>
      </c>
      <c r="F113" s="56" t="s">
        <v>156</v>
      </c>
      <c r="G113" s="16">
        <v>0.3125</v>
      </c>
      <c r="H113" s="16">
        <v>0.3125</v>
      </c>
      <c r="I113" s="56"/>
    </row>
    <row r="114" spans="1:9" ht="13.35" customHeight="1">
      <c r="A114" s="116"/>
      <c r="B114" s="116"/>
      <c r="C114" s="113"/>
      <c r="D114" s="89" t="s">
        <v>107</v>
      </c>
      <c r="E114" s="56" t="s">
        <v>156</v>
      </c>
      <c r="F114" s="56" t="s">
        <v>156</v>
      </c>
      <c r="G114" s="16">
        <v>0.3125</v>
      </c>
      <c r="H114" s="16">
        <v>0.3125</v>
      </c>
      <c r="I114" s="56"/>
    </row>
    <row r="115" spans="1:9" ht="13.35" customHeight="1">
      <c r="A115" s="116"/>
      <c r="B115" s="116"/>
      <c r="C115" s="113"/>
      <c r="D115" s="89" t="s">
        <v>108</v>
      </c>
      <c r="E115" s="56" t="s">
        <v>156</v>
      </c>
      <c r="F115" s="56" t="s">
        <v>156</v>
      </c>
      <c r="G115" s="16">
        <v>0.3125</v>
      </c>
      <c r="H115" s="16">
        <v>0.3125</v>
      </c>
      <c r="I115" s="56"/>
    </row>
    <row r="116" spans="1:9" ht="13.35" customHeight="1">
      <c r="A116" s="116"/>
      <c r="B116" s="116"/>
      <c r="C116" s="113"/>
      <c r="D116" s="89" t="s">
        <v>140</v>
      </c>
      <c r="E116" s="56" t="s">
        <v>156</v>
      </c>
      <c r="F116" s="56" t="s">
        <v>156</v>
      </c>
      <c r="G116" s="16">
        <v>0.3125</v>
      </c>
      <c r="H116" s="16">
        <v>0.3125</v>
      </c>
      <c r="I116" s="56"/>
    </row>
    <row r="117" spans="1:9" ht="13.35" customHeight="1">
      <c r="A117" s="116"/>
      <c r="B117" s="116"/>
      <c r="C117" s="113"/>
      <c r="D117" s="89" t="s">
        <v>109</v>
      </c>
      <c r="E117" s="56" t="s">
        <v>156</v>
      </c>
      <c r="F117" s="56" t="s">
        <v>156</v>
      </c>
      <c r="G117" s="16">
        <v>0.3125</v>
      </c>
      <c r="H117" s="16">
        <v>0.3125</v>
      </c>
      <c r="I117" s="56"/>
    </row>
    <row r="118" spans="1:9" ht="13.35" customHeight="1">
      <c r="A118" s="116"/>
      <c r="B118" s="116"/>
      <c r="C118" s="113"/>
      <c r="D118" s="89" t="s">
        <v>110</v>
      </c>
      <c r="E118" s="56" t="s">
        <v>156</v>
      </c>
      <c r="F118" s="56" t="s">
        <v>156</v>
      </c>
      <c r="G118" s="16">
        <v>0.3125</v>
      </c>
      <c r="H118" s="16">
        <v>0.3125</v>
      </c>
      <c r="I118" s="56"/>
    </row>
    <row r="119" spans="1:9" ht="13.35" customHeight="1">
      <c r="A119" s="116"/>
      <c r="B119" s="116"/>
      <c r="C119" s="113"/>
      <c r="D119" s="89" t="s">
        <v>111</v>
      </c>
      <c r="E119" s="56" t="s">
        <v>156</v>
      </c>
      <c r="F119" s="56" t="s">
        <v>156</v>
      </c>
      <c r="G119" s="16">
        <v>0.3125</v>
      </c>
      <c r="H119" s="16">
        <v>0.3125</v>
      </c>
      <c r="I119" s="56"/>
    </row>
    <row r="120" spans="1:9" ht="13.35" customHeight="1">
      <c r="A120" s="116"/>
      <c r="B120" s="116"/>
      <c r="C120" s="113"/>
      <c r="D120" s="89" t="s">
        <v>112</v>
      </c>
      <c r="E120" s="56" t="s">
        <v>156</v>
      </c>
      <c r="F120" s="56" t="s">
        <v>156</v>
      </c>
      <c r="G120" s="16">
        <v>0.3125</v>
      </c>
      <c r="H120" s="16">
        <v>0.3125</v>
      </c>
      <c r="I120" s="56"/>
    </row>
    <row r="121" spans="1:9" ht="13.35" customHeight="1">
      <c r="A121" s="116"/>
      <c r="B121" s="116"/>
      <c r="C121" s="113"/>
      <c r="D121" s="89" t="s">
        <v>113</v>
      </c>
      <c r="E121" s="56" t="s">
        <v>156</v>
      </c>
      <c r="F121" s="56" t="s">
        <v>156</v>
      </c>
      <c r="G121" s="16">
        <v>0.3125</v>
      </c>
      <c r="H121" s="16">
        <v>0.3125</v>
      </c>
      <c r="I121" s="56"/>
    </row>
    <row r="122" spans="1:9" ht="13.35" customHeight="1">
      <c r="A122" s="116"/>
      <c r="B122" s="116"/>
      <c r="C122" s="113"/>
      <c r="D122" s="89" t="s">
        <v>141</v>
      </c>
      <c r="E122" s="56" t="s">
        <v>156</v>
      </c>
      <c r="F122" s="56" t="s">
        <v>156</v>
      </c>
      <c r="G122" s="16">
        <v>0.3125</v>
      </c>
      <c r="H122" s="16">
        <v>0.3125</v>
      </c>
      <c r="I122" s="56"/>
    </row>
    <row r="123" spans="1:9" ht="13.35" customHeight="1">
      <c r="A123" s="116"/>
      <c r="B123" s="116"/>
      <c r="C123" s="113"/>
      <c r="D123" s="89" t="s">
        <v>114</v>
      </c>
      <c r="E123" s="56" t="s">
        <v>156</v>
      </c>
      <c r="F123" s="56" t="s">
        <v>156</v>
      </c>
      <c r="G123" s="16">
        <v>0.3125</v>
      </c>
      <c r="H123" s="16">
        <v>0.3125</v>
      </c>
      <c r="I123" s="56"/>
    </row>
    <row r="124" spans="1:9" ht="13.35" customHeight="1">
      <c r="A124" s="116"/>
      <c r="B124" s="116"/>
      <c r="C124" s="113"/>
      <c r="D124" s="89" t="s">
        <v>115</v>
      </c>
      <c r="E124" s="56" t="s">
        <v>156</v>
      </c>
      <c r="F124" s="56" t="s">
        <v>156</v>
      </c>
      <c r="G124" s="16">
        <v>0.3125</v>
      </c>
      <c r="H124" s="16">
        <v>0.3125</v>
      </c>
      <c r="I124" s="56"/>
    </row>
    <row r="125" spans="1:9" ht="13.35" customHeight="1">
      <c r="A125" s="116"/>
      <c r="B125" s="116"/>
      <c r="C125" s="113"/>
      <c r="D125" s="89" t="s">
        <v>116</v>
      </c>
      <c r="E125" s="56" t="s">
        <v>158</v>
      </c>
      <c r="F125" s="56" t="s">
        <v>158</v>
      </c>
      <c r="G125" s="16">
        <v>0.3125</v>
      </c>
      <c r="H125" s="16">
        <v>0.3125</v>
      </c>
      <c r="I125" s="56"/>
    </row>
    <row r="126" spans="1:9" ht="13.35" customHeight="1">
      <c r="A126" s="116"/>
      <c r="B126" s="116"/>
      <c r="C126" s="113"/>
      <c r="D126" s="89" t="s">
        <v>143</v>
      </c>
      <c r="E126" s="56" t="s">
        <v>158</v>
      </c>
      <c r="F126" s="56" t="s">
        <v>158</v>
      </c>
      <c r="G126" s="16">
        <v>0.3125</v>
      </c>
      <c r="H126" s="16">
        <v>0.3125</v>
      </c>
      <c r="I126" s="56"/>
    </row>
    <row r="127" spans="1:9" ht="13.35" customHeight="1">
      <c r="A127" s="116"/>
      <c r="B127" s="116"/>
      <c r="C127" s="113"/>
      <c r="D127" s="89" t="s">
        <v>119</v>
      </c>
      <c r="E127" s="56" t="s">
        <v>158</v>
      </c>
      <c r="F127" s="56" t="s">
        <v>158</v>
      </c>
      <c r="G127" s="16">
        <v>0.3125</v>
      </c>
      <c r="H127" s="16">
        <v>0.3125</v>
      </c>
      <c r="I127" s="56"/>
    </row>
    <row r="128" spans="1:9" ht="13.35" customHeight="1">
      <c r="A128" s="116"/>
      <c r="B128" s="116"/>
      <c r="C128" s="113"/>
      <c r="D128" s="89" t="s">
        <v>120</v>
      </c>
      <c r="E128" s="56" t="s">
        <v>158</v>
      </c>
      <c r="F128" s="56" t="s">
        <v>158</v>
      </c>
      <c r="G128" s="16">
        <v>0.3125</v>
      </c>
      <c r="H128" s="16">
        <v>0.3125</v>
      </c>
      <c r="I128" s="56"/>
    </row>
    <row r="129" spans="1:11" ht="13.35" customHeight="1">
      <c r="A129" s="116"/>
      <c r="B129" s="116"/>
      <c r="C129" s="113"/>
      <c r="D129" s="89" t="s">
        <v>147</v>
      </c>
      <c r="E129" s="56" t="s">
        <v>158</v>
      </c>
      <c r="F129" s="56" t="s">
        <v>158</v>
      </c>
      <c r="G129" s="16">
        <v>0.3125</v>
      </c>
      <c r="H129" s="16">
        <v>0.3125</v>
      </c>
      <c r="I129" s="56"/>
    </row>
    <row r="130" spans="1:11" ht="13.35" customHeight="1">
      <c r="A130" s="116"/>
      <c r="B130" s="116"/>
      <c r="C130" s="113"/>
      <c r="D130" s="89" t="s">
        <v>124</v>
      </c>
      <c r="E130" s="56" t="s">
        <v>158</v>
      </c>
      <c r="F130" s="56" t="s">
        <v>158</v>
      </c>
      <c r="G130" s="16">
        <v>0.3125</v>
      </c>
      <c r="H130" s="16">
        <v>0.3125</v>
      </c>
      <c r="I130" s="56"/>
    </row>
    <row r="131" spans="1:11" ht="13.35" customHeight="1">
      <c r="A131" s="116"/>
      <c r="B131" s="116"/>
      <c r="C131" s="113"/>
      <c r="D131" s="89" t="s">
        <v>149</v>
      </c>
      <c r="E131" s="56" t="s">
        <v>158</v>
      </c>
      <c r="F131" s="56" t="s">
        <v>158</v>
      </c>
      <c r="G131" s="16">
        <v>0.3125</v>
      </c>
      <c r="H131" s="16">
        <v>0.3125</v>
      </c>
      <c r="I131" s="56"/>
    </row>
    <row r="132" spans="1:11" ht="13.35" customHeight="1">
      <c r="A132" s="116"/>
      <c r="B132" s="116"/>
      <c r="C132" s="113"/>
      <c r="D132" s="89" t="s">
        <v>128</v>
      </c>
      <c r="E132" s="56" t="s">
        <v>158</v>
      </c>
      <c r="F132" s="56" t="s">
        <v>158</v>
      </c>
      <c r="G132" s="16">
        <v>0.3125</v>
      </c>
      <c r="H132" s="16">
        <v>0.3125</v>
      </c>
      <c r="I132" s="56"/>
    </row>
    <row r="133" spans="1:11" s="17" customFormat="1" ht="25.5" customHeight="1">
      <c r="A133" s="116"/>
      <c r="B133" s="116"/>
      <c r="C133" s="113"/>
      <c r="D133" s="89" t="s">
        <v>130</v>
      </c>
      <c r="E133" s="56" t="s">
        <v>159</v>
      </c>
      <c r="F133" s="56" t="s">
        <v>159</v>
      </c>
      <c r="G133" s="16">
        <v>0.3125</v>
      </c>
      <c r="H133" s="16">
        <v>0</v>
      </c>
      <c r="I133" s="56"/>
      <c r="J133" s="84"/>
    </row>
    <row r="134" spans="1:11" ht="25.5" customHeight="1">
      <c r="A134" s="116"/>
      <c r="B134" s="116"/>
      <c r="C134" s="113"/>
      <c r="D134" s="89" t="s">
        <v>515</v>
      </c>
      <c r="E134" s="56" t="s">
        <v>13</v>
      </c>
      <c r="F134" s="56" t="s">
        <v>13</v>
      </c>
      <c r="G134" s="16">
        <v>0.3125</v>
      </c>
      <c r="H134" s="16">
        <v>0.25</v>
      </c>
      <c r="I134" s="56"/>
    </row>
    <row r="135" spans="1:11" ht="25.5" customHeight="1">
      <c r="A135" s="116"/>
      <c r="B135" s="116"/>
      <c r="C135" s="113"/>
      <c r="D135" s="89" t="s">
        <v>160</v>
      </c>
      <c r="E135" s="56" t="s">
        <v>13</v>
      </c>
      <c r="F135" s="56" t="s">
        <v>13</v>
      </c>
      <c r="G135" s="16">
        <v>0.3125</v>
      </c>
      <c r="H135" s="16">
        <v>0.25</v>
      </c>
      <c r="I135" s="56"/>
    </row>
    <row r="136" spans="1:11" ht="25.5" customHeight="1">
      <c r="A136" s="116"/>
      <c r="B136" s="116"/>
      <c r="C136" s="113" t="s">
        <v>516</v>
      </c>
      <c r="D136" s="89" t="s">
        <v>90</v>
      </c>
      <c r="E136" s="56" t="s">
        <v>517</v>
      </c>
      <c r="F136" s="56" t="s">
        <v>518</v>
      </c>
      <c r="G136" s="16">
        <v>0.3125</v>
      </c>
      <c r="H136" s="56">
        <v>0.3125</v>
      </c>
      <c r="I136" s="56"/>
    </row>
    <row r="137" spans="1:11" ht="25.5" customHeight="1">
      <c r="A137" s="116"/>
      <c r="B137" s="116"/>
      <c r="C137" s="113"/>
      <c r="D137" s="89" t="s">
        <v>91</v>
      </c>
      <c r="E137" s="56" t="s">
        <v>519</v>
      </c>
      <c r="F137" s="56" t="s">
        <v>519</v>
      </c>
      <c r="G137" s="16">
        <v>0.3125</v>
      </c>
      <c r="H137" s="16">
        <v>0.3125</v>
      </c>
      <c r="I137" s="56"/>
    </row>
    <row r="138" spans="1:11" ht="25.5" customHeight="1">
      <c r="A138" s="116"/>
      <c r="B138" s="116"/>
      <c r="C138" s="113"/>
      <c r="D138" s="89" t="s">
        <v>92</v>
      </c>
      <c r="E138" s="56" t="s">
        <v>520</v>
      </c>
      <c r="F138" s="56" t="s">
        <v>520</v>
      </c>
      <c r="G138" s="16">
        <v>0.3125</v>
      </c>
      <c r="H138" s="16">
        <v>0</v>
      </c>
      <c r="I138" s="56"/>
      <c r="K138" s="19"/>
    </row>
    <row r="139" spans="1:11" ht="25.5" customHeight="1">
      <c r="A139" s="116"/>
      <c r="B139" s="116"/>
      <c r="C139" s="113"/>
      <c r="D139" s="89" t="s">
        <v>93</v>
      </c>
      <c r="E139" s="56" t="s">
        <v>521</v>
      </c>
      <c r="F139" s="56" t="s">
        <v>521</v>
      </c>
      <c r="G139" s="16">
        <v>0.3125</v>
      </c>
      <c r="H139" s="16">
        <v>0.3125</v>
      </c>
      <c r="I139" s="56"/>
    </row>
    <row r="140" spans="1:11" ht="25.5" customHeight="1">
      <c r="A140" s="116"/>
      <c r="B140" s="116"/>
      <c r="C140" s="113"/>
      <c r="D140" s="89" t="s">
        <v>94</v>
      </c>
      <c r="E140" s="56" t="s">
        <v>522</v>
      </c>
      <c r="F140" s="56" t="s">
        <v>522</v>
      </c>
      <c r="G140" s="16">
        <v>0.3125</v>
      </c>
      <c r="H140" s="16">
        <v>0.3125</v>
      </c>
      <c r="I140" s="56"/>
    </row>
    <row r="141" spans="1:11" ht="25.5" customHeight="1">
      <c r="A141" s="116"/>
      <c r="B141" s="116"/>
      <c r="C141" s="113"/>
      <c r="D141" s="89" t="s">
        <v>95</v>
      </c>
      <c r="E141" s="56" t="s">
        <v>523</v>
      </c>
      <c r="F141" s="56" t="s">
        <v>524</v>
      </c>
      <c r="G141" s="16">
        <v>0.3125</v>
      </c>
      <c r="H141" s="16">
        <v>0.3125</v>
      </c>
      <c r="I141" s="56"/>
    </row>
    <row r="142" spans="1:11" ht="25.5" customHeight="1">
      <c r="A142" s="116"/>
      <c r="B142" s="116"/>
      <c r="C142" s="113"/>
      <c r="D142" s="89" t="s">
        <v>96</v>
      </c>
      <c r="E142" s="56" t="s">
        <v>525</v>
      </c>
      <c r="F142" s="56" t="s">
        <v>525</v>
      </c>
      <c r="G142" s="16">
        <v>0.3125</v>
      </c>
      <c r="H142" s="16">
        <v>0.3125</v>
      </c>
      <c r="I142" s="56"/>
    </row>
    <row r="143" spans="1:11" ht="25.5" customHeight="1">
      <c r="A143" s="116"/>
      <c r="B143" s="116"/>
      <c r="C143" s="113"/>
      <c r="D143" s="89" t="s">
        <v>526</v>
      </c>
      <c r="E143" s="56" t="s">
        <v>527</v>
      </c>
      <c r="F143" s="56">
        <v>0</v>
      </c>
      <c r="G143" s="16">
        <v>0.3125</v>
      </c>
      <c r="H143" s="56">
        <v>0</v>
      </c>
      <c r="I143" s="56"/>
    </row>
    <row r="144" spans="1:11" ht="40.5" customHeight="1">
      <c r="A144" s="116"/>
      <c r="B144" s="116"/>
      <c r="C144" s="113"/>
      <c r="D144" s="89" t="s">
        <v>98</v>
      </c>
      <c r="E144" s="56" t="s">
        <v>161</v>
      </c>
      <c r="F144" s="56" t="s">
        <v>161</v>
      </c>
      <c r="G144" s="16">
        <v>0.3125</v>
      </c>
      <c r="H144" s="16">
        <v>0</v>
      </c>
      <c r="I144" s="56"/>
    </row>
    <row r="145" spans="1:10" ht="40.5" customHeight="1">
      <c r="A145" s="116"/>
      <c r="B145" s="116"/>
      <c r="C145" s="113"/>
      <c r="D145" s="89" t="s">
        <v>99</v>
      </c>
      <c r="E145" s="56" t="s">
        <v>162</v>
      </c>
      <c r="F145" s="56" t="s">
        <v>162</v>
      </c>
      <c r="G145" s="16">
        <v>0.3125</v>
      </c>
      <c r="H145" s="16">
        <v>0</v>
      </c>
      <c r="I145" s="56"/>
    </row>
    <row r="146" spans="1:10" ht="40.5" customHeight="1">
      <c r="A146" s="116"/>
      <c r="B146" s="116"/>
      <c r="C146" s="113"/>
      <c r="D146" s="89" t="s">
        <v>100</v>
      </c>
      <c r="E146" s="56" t="s">
        <v>163</v>
      </c>
      <c r="F146" s="56" t="s">
        <v>163</v>
      </c>
      <c r="G146" s="16">
        <v>0.3125</v>
      </c>
      <c r="H146" s="16">
        <v>0</v>
      </c>
      <c r="I146" s="56"/>
    </row>
    <row r="147" spans="1:10" ht="25.5" customHeight="1">
      <c r="A147" s="116"/>
      <c r="B147" s="116"/>
      <c r="C147" s="113"/>
      <c r="D147" s="89" t="s">
        <v>139</v>
      </c>
      <c r="E147" s="56" t="s">
        <v>164</v>
      </c>
      <c r="F147" s="56" t="s">
        <v>164</v>
      </c>
      <c r="G147" s="16">
        <v>0.3125</v>
      </c>
      <c r="H147" s="16">
        <v>0.3125</v>
      </c>
      <c r="I147" s="56"/>
    </row>
    <row r="148" spans="1:10" ht="25.5" customHeight="1">
      <c r="A148" s="116"/>
      <c r="B148" s="116"/>
      <c r="C148" s="113"/>
      <c r="D148" s="89" t="s">
        <v>101</v>
      </c>
      <c r="E148" s="56" t="s">
        <v>165</v>
      </c>
      <c r="F148" s="56" t="s">
        <v>165</v>
      </c>
      <c r="G148" s="16">
        <v>0.3125</v>
      </c>
      <c r="H148" s="16">
        <v>0.3125</v>
      </c>
      <c r="I148" s="56"/>
    </row>
    <row r="149" spans="1:10" ht="25.5" customHeight="1">
      <c r="A149" s="116"/>
      <c r="B149" s="116"/>
      <c r="C149" s="113"/>
      <c r="D149" s="89" t="s">
        <v>102</v>
      </c>
      <c r="E149" s="56" t="s">
        <v>166</v>
      </c>
      <c r="F149" s="56" t="s">
        <v>166</v>
      </c>
      <c r="G149" s="16">
        <v>0.3125</v>
      </c>
      <c r="H149" s="16">
        <v>0.3125</v>
      </c>
      <c r="I149" s="56"/>
    </row>
    <row r="150" spans="1:10" ht="25.5" customHeight="1">
      <c r="A150" s="116"/>
      <c r="B150" s="116"/>
      <c r="C150" s="113"/>
      <c r="D150" s="89" t="s">
        <v>103</v>
      </c>
      <c r="E150" s="56" t="s">
        <v>167</v>
      </c>
      <c r="F150" s="56" t="s">
        <v>167</v>
      </c>
      <c r="G150" s="16">
        <v>0.3125</v>
      </c>
      <c r="H150" s="16">
        <v>0.3125</v>
      </c>
      <c r="I150" s="56"/>
    </row>
    <row r="151" spans="1:10" ht="25.5" customHeight="1">
      <c r="A151" s="116"/>
      <c r="B151" s="116"/>
      <c r="C151" s="113"/>
      <c r="D151" s="89" t="s">
        <v>104</v>
      </c>
      <c r="E151" s="56" t="s">
        <v>168</v>
      </c>
      <c r="F151" s="56" t="s">
        <v>168</v>
      </c>
      <c r="G151" s="16">
        <v>0.3125</v>
      </c>
      <c r="H151" s="16">
        <v>0.3125</v>
      </c>
      <c r="I151" s="56"/>
    </row>
    <row r="152" spans="1:10" ht="25.5" customHeight="1">
      <c r="A152" s="116"/>
      <c r="B152" s="116"/>
      <c r="C152" s="113"/>
      <c r="D152" s="89" t="s">
        <v>528</v>
      </c>
      <c r="E152" s="56" t="s">
        <v>169</v>
      </c>
      <c r="F152" s="56" t="s">
        <v>169</v>
      </c>
      <c r="G152" s="16">
        <v>0.3125</v>
      </c>
      <c r="H152" s="16">
        <v>0.3125</v>
      </c>
      <c r="I152" s="56"/>
    </row>
    <row r="153" spans="1:10" ht="25.5" customHeight="1">
      <c r="A153" s="116"/>
      <c r="B153" s="116"/>
      <c r="C153" s="113"/>
      <c r="D153" s="89" t="s">
        <v>106</v>
      </c>
      <c r="E153" s="56" t="s">
        <v>170</v>
      </c>
      <c r="F153" s="56" t="s">
        <v>170</v>
      </c>
      <c r="G153" s="16">
        <v>0.3125</v>
      </c>
      <c r="H153" s="16">
        <v>0.3125</v>
      </c>
      <c r="I153" s="56"/>
    </row>
    <row r="154" spans="1:10" ht="25.5" customHeight="1">
      <c r="A154" s="116"/>
      <c r="B154" s="116"/>
      <c r="C154" s="113"/>
      <c r="D154" s="89" t="s">
        <v>529</v>
      </c>
      <c r="E154" s="56" t="s">
        <v>171</v>
      </c>
      <c r="F154" s="56" t="s">
        <v>171</v>
      </c>
      <c r="G154" s="16">
        <v>0.3125</v>
      </c>
      <c r="H154" s="16">
        <v>0.3125</v>
      </c>
      <c r="I154" s="56"/>
      <c r="J154" s="83"/>
    </row>
    <row r="155" spans="1:10" ht="25.5" customHeight="1">
      <c r="A155" s="116"/>
      <c r="B155" s="116"/>
      <c r="C155" s="113"/>
      <c r="D155" s="89" t="s">
        <v>530</v>
      </c>
      <c r="E155" s="56" t="s">
        <v>172</v>
      </c>
      <c r="F155" s="56" t="s">
        <v>172</v>
      </c>
      <c r="G155" s="16">
        <v>0.3125</v>
      </c>
      <c r="H155" s="16">
        <v>0.3125</v>
      </c>
      <c r="I155" s="56"/>
      <c r="J155" s="83"/>
    </row>
    <row r="156" spans="1:10" ht="25.5" customHeight="1">
      <c r="A156" s="116"/>
      <c r="B156" s="116"/>
      <c r="C156" s="113"/>
      <c r="D156" s="89" t="s">
        <v>140</v>
      </c>
      <c r="E156" s="56" t="s">
        <v>173</v>
      </c>
      <c r="F156" s="56" t="s">
        <v>173</v>
      </c>
      <c r="G156" s="16">
        <v>0.3125</v>
      </c>
      <c r="H156" s="16">
        <v>0.3125</v>
      </c>
      <c r="I156" s="56"/>
      <c r="J156" s="83"/>
    </row>
    <row r="157" spans="1:10" ht="25.5" customHeight="1">
      <c r="A157" s="116"/>
      <c r="B157" s="116"/>
      <c r="C157" s="113"/>
      <c r="D157" s="89" t="s">
        <v>109</v>
      </c>
      <c r="E157" s="56" t="s">
        <v>174</v>
      </c>
      <c r="F157" s="56" t="s">
        <v>174</v>
      </c>
      <c r="G157" s="16">
        <v>0.3125</v>
      </c>
      <c r="H157" s="16">
        <v>0.3125</v>
      </c>
      <c r="I157" s="56"/>
      <c r="J157" s="83"/>
    </row>
    <row r="158" spans="1:10" ht="25.5" customHeight="1">
      <c r="A158" s="116"/>
      <c r="B158" s="116"/>
      <c r="C158" s="113"/>
      <c r="D158" s="89" t="s">
        <v>110</v>
      </c>
      <c r="E158" s="56" t="s">
        <v>175</v>
      </c>
      <c r="F158" s="56" t="s">
        <v>175</v>
      </c>
      <c r="G158" s="16">
        <v>0.3125</v>
      </c>
      <c r="H158" s="16">
        <v>0.3125</v>
      </c>
      <c r="I158" s="56"/>
      <c r="J158" s="83"/>
    </row>
    <row r="159" spans="1:10" ht="25.5" customHeight="1">
      <c r="A159" s="116"/>
      <c r="B159" s="116"/>
      <c r="C159" s="113"/>
      <c r="D159" s="89" t="s">
        <v>111</v>
      </c>
      <c r="E159" s="56" t="s">
        <v>176</v>
      </c>
      <c r="F159" s="56" t="s">
        <v>176</v>
      </c>
      <c r="G159" s="16">
        <v>0.3125</v>
      </c>
      <c r="H159" s="16">
        <v>0.3125</v>
      </c>
      <c r="I159" s="56"/>
      <c r="J159" s="83"/>
    </row>
    <row r="160" spans="1:10" ht="25.5" customHeight="1">
      <c r="A160" s="116"/>
      <c r="B160" s="116"/>
      <c r="C160" s="113"/>
      <c r="D160" s="89" t="s">
        <v>112</v>
      </c>
      <c r="E160" s="56" t="s">
        <v>177</v>
      </c>
      <c r="F160" s="56" t="s">
        <v>177</v>
      </c>
      <c r="G160" s="16">
        <v>0.3125</v>
      </c>
      <c r="H160" s="16">
        <v>0.3125</v>
      </c>
      <c r="I160" s="56"/>
      <c r="J160" s="83"/>
    </row>
    <row r="161" spans="1:10" ht="25.5" customHeight="1">
      <c r="A161" s="116"/>
      <c r="B161" s="116"/>
      <c r="C161" s="113"/>
      <c r="D161" s="89" t="s">
        <v>113</v>
      </c>
      <c r="E161" s="56" t="s">
        <v>178</v>
      </c>
      <c r="F161" s="56" t="s">
        <v>178</v>
      </c>
      <c r="G161" s="16">
        <v>0.3125</v>
      </c>
      <c r="H161" s="16">
        <v>0.3125</v>
      </c>
      <c r="I161" s="56"/>
    </row>
    <row r="162" spans="1:10" ht="25.5" customHeight="1">
      <c r="A162" s="116"/>
      <c r="B162" s="116"/>
      <c r="C162" s="113"/>
      <c r="D162" s="89" t="s">
        <v>141</v>
      </c>
      <c r="E162" s="56" t="s">
        <v>179</v>
      </c>
      <c r="F162" s="56" t="s">
        <v>179</v>
      </c>
      <c r="G162" s="16">
        <v>0.3125</v>
      </c>
      <c r="H162" s="16">
        <v>0.3125</v>
      </c>
      <c r="I162" s="56"/>
    </row>
    <row r="163" spans="1:10" ht="25.5" customHeight="1">
      <c r="A163" s="116"/>
      <c r="B163" s="116"/>
      <c r="C163" s="113"/>
      <c r="D163" s="89" t="s">
        <v>531</v>
      </c>
      <c r="E163" s="56" t="s">
        <v>180</v>
      </c>
      <c r="F163" s="56" t="s">
        <v>180</v>
      </c>
      <c r="G163" s="16">
        <v>0.3125</v>
      </c>
      <c r="H163" s="16">
        <v>0.3125</v>
      </c>
      <c r="I163" s="56"/>
    </row>
    <row r="164" spans="1:10" ht="25.5" customHeight="1">
      <c r="A164" s="116"/>
      <c r="B164" s="116"/>
      <c r="C164" s="113"/>
      <c r="D164" s="89" t="s">
        <v>115</v>
      </c>
      <c r="E164" s="56" t="s">
        <v>181</v>
      </c>
      <c r="F164" s="56" t="s">
        <v>181</v>
      </c>
      <c r="G164" s="16">
        <v>0.3125</v>
      </c>
      <c r="H164" s="16">
        <v>0.3125</v>
      </c>
      <c r="I164" s="56"/>
    </row>
    <row r="165" spans="1:10" ht="25.5" customHeight="1">
      <c r="A165" s="116"/>
      <c r="B165" s="116"/>
      <c r="C165" s="113"/>
      <c r="D165" s="89" t="s">
        <v>116</v>
      </c>
      <c r="E165" s="56" t="s">
        <v>476</v>
      </c>
      <c r="F165" s="56" t="s">
        <v>532</v>
      </c>
      <c r="G165" s="16">
        <v>0.3125</v>
      </c>
      <c r="H165" s="56">
        <v>0</v>
      </c>
      <c r="I165" s="56"/>
      <c r="J165" s="85"/>
    </row>
    <row r="166" spans="1:10" ht="25.5" customHeight="1">
      <c r="A166" s="116"/>
      <c r="B166" s="116"/>
      <c r="C166" s="113"/>
      <c r="D166" s="89" t="s">
        <v>143</v>
      </c>
      <c r="E166" s="56" t="s">
        <v>182</v>
      </c>
      <c r="F166" s="56" t="s">
        <v>182</v>
      </c>
      <c r="G166" s="16">
        <v>0.3125</v>
      </c>
      <c r="H166" s="16">
        <v>0.3125</v>
      </c>
      <c r="I166" s="56"/>
    </row>
    <row r="167" spans="1:10" ht="25.5" customHeight="1">
      <c r="A167" s="116"/>
      <c r="B167" s="116"/>
      <c r="C167" s="113"/>
      <c r="D167" s="89" t="s">
        <v>533</v>
      </c>
      <c r="E167" s="56" t="s">
        <v>183</v>
      </c>
      <c r="F167" s="56" t="s">
        <v>184</v>
      </c>
      <c r="G167" s="16">
        <v>0.3125</v>
      </c>
      <c r="H167" s="56">
        <v>0.3125</v>
      </c>
      <c r="I167" s="56"/>
    </row>
    <row r="168" spans="1:10" ht="25.5" customHeight="1">
      <c r="A168" s="116"/>
      <c r="B168" s="116"/>
      <c r="C168" s="113"/>
      <c r="D168" s="89" t="s">
        <v>534</v>
      </c>
      <c r="E168" s="56" t="s">
        <v>185</v>
      </c>
      <c r="F168" s="56" t="s">
        <v>535</v>
      </c>
      <c r="G168" s="16">
        <v>0.3125</v>
      </c>
      <c r="H168" s="56">
        <v>0.3125</v>
      </c>
      <c r="I168" s="56"/>
      <c r="J168" s="85"/>
    </row>
    <row r="169" spans="1:10" ht="25.5" customHeight="1">
      <c r="A169" s="116"/>
      <c r="B169" s="116"/>
      <c r="C169" s="113"/>
      <c r="D169" s="89" t="s">
        <v>147</v>
      </c>
      <c r="E169" s="56" t="s">
        <v>186</v>
      </c>
      <c r="F169" s="56" t="s">
        <v>186</v>
      </c>
      <c r="G169" s="16">
        <v>0.3125</v>
      </c>
      <c r="H169" s="56">
        <v>0.3125</v>
      </c>
      <c r="I169" s="56"/>
      <c r="J169" s="85"/>
    </row>
    <row r="170" spans="1:10" ht="25.5" customHeight="1">
      <c r="A170" s="116"/>
      <c r="B170" s="116"/>
      <c r="C170" s="113"/>
      <c r="D170" s="89" t="s">
        <v>124</v>
      </c>
      <c r="E170" s="56" t="s">
        <v>187</v>
      </c>
      <c r="F170" s="56" t="s">
        <v>536</v>
      </c>
      <c r="G170" s="16">
        <v>0.3125</v>
      </c>
      <c r="H170" s="56">
        <v>0.3125</v>
      </c>
      <c r="I170" s="56"/>
      <c r="J170" s="85"/>
    </row>
    <row r="171" spans="1:10" ht="25.5" customHeight="1">
      <c r="A171" s="116"/>
      <c r="B171" s="116"/>
      <c r="C171" s="113"/>
      <c r="D171" s="89" t="s">
        <v>149</v>
      </c>
      <c r="E171" s="56" t="s">
        <v>188</v>
      </c>
      <c r="F171" s="56" t="s">
        <v>189</v>
      </c>
      <c r="G171" s="16">
        <v>0.3125</v>
      </c>
      <c r="H171" s="56">
        <v>0.3125</v>
      </c>
      <c r="I171" s="56"/>
      <c r="J171" s="85"/>
    </row>
    <row r="172" spans="1:10" ht="25.5" customHeight="1">
      <c r="A172" s="116"/>
      <c r="B172" s="116"/>
      <c r="C172" s="113"/>
      <c r="D172" s="89" t="s">
        <v>128</v>
      </c>
      <c r="E172" s="56" t="s">
        <v>190</v>
      </c>
      <c r="F172" s="56" t="s">
        <v>191</v>
      </c>
      <c r="G172" s="16">
        <v>0.3125</v>
      </c>
      <c r="H172" s="56">
        <v>0</v>
      </c>
      <c r="I172" s="56"/>
      <c r="J172" s="85"/>
    </row>
    <row r="173" spans="1:10" ht="25.5" customHeight="1">
      <c r="A173" s="116"/>
      <c r="B173" s="116"/>
      <c r="C173" s="113"/>
      <c r="D173" s="89" t="s">
        <v>130</v>
      </c>
      <c r="E173" s="56" t="s">
        <v>192</v>
      </c>
      <c r="F173" s="56" t="s">
        <v>192</v>
      </c>
      <c r="G173" s="16">
        <v>0.3125</v>
      </c>
      <c r="H173" s="16">
        <v>0</v>
      </c>
      <c r="I173" s="56"/>
      <c r="J173" s="85"/>
    </row>
    <row r="174" spans="1:10" ht="63.75" customHeight="1">
      <c r="A174" s="116"/>
      <c r="B174" s="116"/>
      <c r="C174" s="113"/>
      <c r="D174" s="89" t="s">
        <v>193</v>
      </c>
      <c r="E174" s="56" t="s">
        <v>194</v>
      </c>
      <c r="F174" s="56" t="s">
        <v>194</v>
      </c>
      <c r="G174" s="16">
        <v>0.3125</v>
      </c>
      <c r="H174" s="16">
        <v>0</v>
      </c>
      <c r="I174" s="56"/>
      <c r="J174" s="83"/>
    </row>
    <row r="175" spans="1:10" ht="54.6" customHeight="1">
      <c r="A175" s="116"/>
      <c r="B175" s="117"/>
      <c r="C175" s="113"/>
      <c r="D175" s="89" t="s">
        <v>537</v>
      </c>
      <c r="E175" s="56" t="s">
        <v>195</v>
      </c>
      <c r="F175" s="56" t="s">
        <v>195</v>
      </c>
      <c r="G175" s="16">
        <v>0.3125</v>
      </c>
      <c r="H175" s="16">
        <v>0</v>
      </c>
      <c r="I175" s="56"/>
      <c r="J175" s="83"/>
    </row>
    <row r="176" spans="1:10" ht="25.5" customHeight="1">
      <c r="A176" s="116"/>
      <c r="B176" s="113" t="s">
        <v>538</v>
      </c>
      <c r="C176" s="115" t="s">
        <v>539</v>
      </c>
      <c r="D176" s="87" t="s">
        <v>74</v>
      </c>
      <c r="E176" s="56"/>
      <c r="F176" s="56"/>
      <c r="G176" s="56">
        <v>0</v>
      </c>
      <c r="H176" s="56">
        <v>0</v>
      </c>
      <c r="I176" s="56"/>
    </row>
    <row r="177" spans="1:10" ht="25.5" customHeight="1">
      <c r="A177" s="116"/>
      <c r="B177" s="113"/>
      <c r="C177" s="116"/>
      <c r="D177" s="87" t="s">
        <v>204</v>
      </c>
      <c r="E177" s="56"/>
      <c r="F177" s="56"/>
      <c r="G177" s="56"/>
      <c r="H177" s="56"/>
      <c r="I177" s="56"/>
    </row>
    <row r="178" spans="1:10" ht="25.5" customHeight="1">
      <c r="A178" s="116"/>
      <c r="B178" s="113"/>
      <c r="C178" s="117"/>
      <c r="D178" s="87" t="s">
        <v>205</v>
      </c>
      <c r="E178" s="56"/>
      <c r="F178" s="56"/>
      <c r="G178" s="56"/>
      <c r="H178" s="56"/>
      <c r="I178" s="56"/>
    </row>
    <row r="179" spans="1:10" ht="41.45" customHeight="1">
      <c r="A179" s="116"/>
      <c r="B179" s="113"/>
      <c r="C179" s="113" t="s">
        <v>540</v>
      </c>
      <c r="D179" s="89" t="s">
        <v>198</v>
      </c>
      <c r="E179" s="56" t="s">
        <v>199</v>
      </c>
      <c r="F179" s="56" t="s">
        <v>199</v>
      </c>
      <c r="G179" s="56">
        <v>7.5</v>
      </c>
      <c r="H179" s="56">
        <v>7.5</v>
      </c>
      <c r="I179" s="56"/>
    </row>
    <row r="180" spans="1:10" ht="41.45" customHeight="1">
      <c r="A180" s="116"/>
      <c r="B180" s="113"/>
      <c r="C180" s="113"/>
      <c r="D180" s="89" t="s">
        <v>200</v>
      </c>
      <c r="E180" s="56" t="s">
        <v>199</v>
      </c>
      <c r="F180" s="56" t="s">
        <v>199</v>
      </c>
      <c r="G180" s="56">
        <v>7.5</v>
      </c>
      <c r="H180" s="56">
        <v>7.5</v>
      </c>
      <c r="I180" s="56"/>
    </row>
    <row r="181" spans="1:10" ht="42" customHeight="1">
      <c r="A181" s="116"/>
      <c r="B181" s="113"/>
      <c r="C181" s="113"/>
      <c r="D181" s="89" t="s">
        <v>201</v>
      </c>
      <c r="E181" s="56" t="s">
        <v>199</v>
      </c>
      <c r="F181" s="56" t="s">
        <v>199</v>
      </c>
      <c r="G181" s="56">
        <v>7.5</v>
      </c>
      <c r="H181" s="56">
        <v>6</v>
      </c>
      <c r="I181" s="56"/>
    </row>
    <row r="182" spans="1:10" ht="42" customHeight="1">
      <c r="A182" s="116"/>
      <c r="B182" s="113"/>
      <c r="C182" s="113"/>
      <c r="D182" s="89" t="s">
        <v>202</v>
      </c>
      <c r="E182" s="56" t="s">
        <v>199</v>
      </c>
      <c r="F182" s="56" t="s">
        <v>199</v>
      </c>
      <c r="G182" s="56">
        <v>7.5</v>
      </c>
      <c r="H182" s="56">
        <v>6</v>
      </c>
      <c r="I182" s="56"/>
    </row>
    <row r="183" spans="1:10" ht="25.5" customHeight="1">
      <c r="A183" s="116"/>
      <c r="B183" s="113"/>
      <c r="C183" s="115" t="s">
        <v>541</v>
      </c>
      <c r="D183" s="87" t="s">
        <v>74</v>
      </c>
      <c r="E183" s="56"/>
      <c r="F183" s="56"/>
      <c r="G183" s="56">
        <v>0</v>
      </c>
      <c r="H183" s="56">
        <v>0</v>
      </c>
      <c r="I183" s="56"/>
    </row>
    <row r="184" spans="1:10" ht="25.5" customHeight="1">
      <c r="A184" s="116"/>
      <c r="B184" s="113"/>
      <c r="C184" s="116"/>
      <c r="D184" s="87" t="s">
        <v>204</v>
      </c>
      <c r="E184" s="56"/>
      <c r="F184" s="56"/>
      <c r="G184" s="56">
        <v>0</v>
      </c>
      <c r="H184" s="56">
        <v>0</v>
      </c>
      <c r="I184" s="56"/>
    </row>
    <row r="185" spans="1:10" ht="25.5" customHeight="1">
      <c r="A185" s="116"/>
      <c r="B185" s="113"/>
      <c r="C185" s="117"/>
      <c r="D185" s="87" t="s">
        <v>205</v>
      </c>
      <c r="E185" s="56"/>
      <c r="F185" s="56"/>
      <c r="G185" s="56">
        <v>0</v>
      </c>
      <c r="H185" s="56">
        <v>0</v>
      </c>
      <c r="I185" s="56"/>
    </row>
    <row r="186" spans="1:10" ht="25.5" customHeight="1">
      <c r="A186" s="116"/>
      <c r="B186" s="113"/>
      <c r="C186" s="113" t="s">
        <v>80</v>
      </c>
      <c r="D186" s="87" t="s">
        <v>74</v>
      </c>
      <c r="E186" s="56"/>
      <c r="F186" s="56"/>
      <c r="G186" s="56">
        <v>0</v>
      </c>
      <c r="H186" s="56">
        <v>0</v>
      </c>
      <c r="I186" s="56"/>
    </row>
    <row r="187" spans="1:10" ht="25.5" customHeight="1">
      <c r="A187" s="116"/>
      <c r="B187" s="113"/>
      <c r="C187" s="113"/>
      <c r="D187" s="87" t="s">
        <v>204</v>
      </c>
      <c r="E187" s="56"/>
      <c r="F187" s="56"/>
      <c r="G187" s="56">
        <v>0</v>
      </c>
      <c r="H187" s="56">
        <v>0</v>
      </c>
      <c r="I187" s="56"/>
    </row>
    <row r="188" spans="1:10" ht="25.5" customHeight="1">
      <c r="A188" s="116"/>
      <c r="B188" s="113"/>
      <c r="C188" s="113"/>
      <c r="D188" s="87" t="s">
        <v>205</v>
      </c>
      <c r="E188" s="56"/>
      <c r="F188" s="56"/>
      <c r="G188" s="56">
        <v>0</v>
      </c>
      <c r="H188" s="56">
        <v>0</v>
      </c>
      <c r="I188" s="56"/>
    </row>
    <row r="189" spans="1:10" ht="41.45" customHeight="1">
      <c r="A189" s="116"/>
      <c r="B189" s="115" t="s">
        <v>542</v>
      </c>
      <c r="C189" s="113" t="s">
        <v>543</v>
      </c>
      <c r="D189" s="89" t="s">
        <v>206</v>
      </c>
      <c r="E189" s="18">
        <v>1</v>
      </c>
      <c r="F189" s="56"/>
      <c r="G189" s="56">
        <v>2</v>
      </c>
      <c r="H189" s="56">
        <v>1.6</v>
      </c>
      <c r="I189" s="56"/>
      <c r="J189" s="83"/>
    </row>
    <row r="190" spans="1:10" ht="25.5" customHeight="1">
      <c r="A190" s="116"/>
      <c r="B190" s="116"/>
      <c r="C190" s="113"/>
      <c r="D190" s="89" t="s">
        <v>207</v>
      </c>
      <c r="E190" s="56" t="s">
        <v>208</v>
      </c>
      <c r="F190" s="56" t="s">
        <v>208</v>
      </c>
      <c r="G190" s="56">
        <v>2</v>
      </c>
      <c r="H190" s="56">
        <v>2</v>
      </c>
      <c r="I190" s="56"/>
    </row>
    <row r="191" spans="1:10" ht="25.5" customHeight="1">
      <c r="A191" s="116"/>
      <c r="B191" s="116"/>
      <c r="C191" s="113"/>
      <c r="D191" s="89" t="s">
        <v>209</v>
      </c>
      <c r="E191" s="56" t="s">
        <v>208</v>
      </c>
      <c r="F191" s="56" t="s">
        <v>208</v>
      </c>
      <c r="G191" s="56">
        <v>2</v>
      </c>
      <c r="H191" s="56">
        <v>2</v>
      </c>
      <c r="I191" s="56"/>
    </row>
    <row r="192" spans="1:10" ht="56.1" customHeight="1">
      <c r="A192" s="116"/>
      <c r="B192" s="116"/>
      <c r="C192" s="113"/>
      <c r="D192" s="89" t="s">
        <v>210</v>
      </c>
      <c r="E192" s="18">
        <v>1</v>
      </c>
      <c r="F192" s="18">
        <v>1</v>
      </c>
      <c r="G192" s="56">
        <v>2</v>
      </c>
      <c r="H192" s="56">
        <v>1.6</v>
      </c>
      <c r="I192" s="56"/>
    </row>
    <row r="193" spans="1:9" ht="56.1" customHeight="1">
      <c r="A193" s="117"/>
      <c r="B193" s="117"/>
      <c r="C193" s="113"/>
      <c r="D193" s="89" t="s">
        <v>211</v>
      </c>
      <c r="E193" s="56" t="s">
        <v>212</v>
      </c>
      <c r="F193" s="56" t="s">
        <v>212</v>
      </c>
      <c r="G193" s="56">
        <v>2</v>
      </c>
      <c r="H193" s="56">
        <v>1.6</v>
      </c>
      <c r="I193" s="56"/>
    </row>
    <row r="194" spans="1:9" ht="25.5" customHeight="1">
      <c r="A194" s="114" t="s">
        <v>49</v>
      </c>
      <c r="B194" s="114"/>
      <c r="C194" s="114"/>
      <c r="D194" s="114"/>
      <c r="E194" s="114"/>
      <c r="F194" s="114"/>
      <c r="G194" s="56">
        <v>100</v>
      </c>
      <c r="H194" s="56">
        <v>90.76</v>
      </c>
      <c r="I194" s="56"/>
    </row>
  </sheetData>
  <mergeCells count="33">
    <mergeCell ref="A6:B6"/>
    <mergeCell ref="C6:E6"/>
    <mergeCell ref="G6:I6"/>
    <mergeCell ref="C7:C8"/>
    <mergeCell ref="A1:I1"/>
    <mergeCell ref="A2:I2"/>
    <mergeCell ref="A4:B4"/>
    <mergeCell ref="C4:I4"/>
    <mergeCell ref="A5:B5"/>
    <mergeCell ref="C5:E5"/>
    <mergeCell ref="G5:I5"/>
    <mergeCell ref="A7:B11"/>
    <mergeCell ref="C136:C175"/>
    <mergeCell ref="B12:E12"/>
    <mergeCell ref="B14:E14"/>
    <mergeCell ref="C56:C95"/>
    <mergeCell ref="B13:E13"/>
    <mergeCell ref="F12:I12"/>
    <mergeCell ref="B176:B188"/>
    <mergeCell ref="C179:C182"/>
    <mergeCell ref="C186:C188"/>
    <mergeCell ref="A194:F194"/>
    <mergeCell ref="F13:I14"/>
    <mergeCell ref="I27:I31"/>
    <mergeCell ref="B189:B193"/>
    <mergeCell ref="C176:C178"/>
    <mergeCell ref="C183:C185"/>
    <mergeCell ref="B16:B175"/>
    <mergeCell ref="A12:A15"/>
    <mergeCell ref="A16:A193"/>
    <mergeCell ref="C16:C55"/>
    <mergeCell ref="C189:C193"/>
    <mergeCell ref="C96:C135"/>
  </mergeCells>
  <phoneticPr fontId="1" type="noConversion"/>
  <pageMargins left="0.47" right="0.17" top="0.74803149606299213" bottom="0.74803149606299213" header="0.31496062992125984"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R57"/>
  <sheetViews>
    <sheetView topLeftCell="C19" zoomScale="85" zoomScaleNormal="85" workbookViewId="0">
      <selection activeCell="R23" sqref="R23"/>
    </sheetView>
  </sheetViews>
  <sheetFormatPr defaultColWidth="9" defaultRowHeight="13.5"/>
  <cols>
    <col min="1" max="1" width="6.75" style="40" customWidth="1"/>
    <col min="2" max="2" width="7.125" style="40" customWidth="1"/>
    <col min="3" max="3" width="9" style="40"/>
    <col min="4" max="4" width="5.625" style="40" customWidth="1"/>
    <col min="5" max="5" width="12.375" style="40" customWidth="1"/>
    <col min="6" max="6" width="9.125" style="40" customWidth="1"/>
    <col min="7" max="7" width="21.625" style="40" customWidth="1"/>
    <col min="8" max="8" width="28" style="40" customWidth="1"/>
    <col min="9" max="14" width="6.625" style="40" customWidth="1"/>
    <col min="15" max="15" width="2.625" style="40" customWidth="1"/>
    <col min="16" max="17" width="9" style="40"/>
    <col min="18" max="18" width="17" style="40" customWidth="1"/>
    <col min="19" max="16384" width="9" style="40"/>
  </cols>
  <sheetData>
    <row r="1" spans="1:18" ht="22.5">
      <c r="A1" s="147" t="s">
        <v>51</v>
      </c>
      <c r="B1" s="147"/>
      <c r="C1" s="147"/>
      <c r="D1" s="147"/>
      <c r="E1" s="147"/>
      <c r="F1" s="147"/>
      <c r="G1" s="147"/>
      <c r="H1" s="147"/>
      <c r="I1" s="147"/>
      <c r="J1" s="147"/>
      <c r="K1" s="147"/>
      <c r="L1" s="147"/>
      <c r="M1" s="147"/>
      <c r="N1" s="147"/>
    </row>
    <row r="2" spans="1:18" ht="18.75">
      <c r="A2" s="148" t="s">
        <v>280</v>
      </c>
      <c r="B2" s="148"/>
      <c r="C2" s="148"/>
      <c r="D2" s="148"/>
      <c r="E2" s="148"/>
      <c r="F2" s="148"/>
      <c r="G2" s="148"/>
      <c r="H2" s="148"/>
      <c r="I2" s="148"/>
      <c r="J2" s="148"/>
      <c r="K2" s="148"/>
      <c r="L2" s="148"/>
      <c r="M2" s="148"/>
      <c r="N2" s="148"/>
    </row>
    <row r="3" spans="1:18" ht="21.6" customHeight="1">
      <c r="A3" s="125" t="s">
        <v>0</v>
      </c>
      <c r="B3" s="125"/>
      <c r="C3" s="125" t="s">
        <v>4</v>
      </c>
      <c r="D3" s="125"/>
      <c r="E3" s="125"/>
      <c r="F3" s="125"/>
      <c r="G3" s="125"/>
      <c r="H3" s="125"/>
      <c r="I3" s="125"/>
      <c r="J3" s="125"/>
      <c r="K3" s="125"/>
      <c r="L3" s="125"/>
      <c r="M3" s="125"/>
      <c r="N3" s="125"/>
    </row>
    <row r="4" spans="1:18" ht="21.6" customHeight="1">
      <c r="A4" s="125" t="s">
        <v>5</v>
      </c>
      <c r="B4" s="125"/>
      <c r="C4" s="125" t="s">
        <v>6</v>
      </c>
      <c r="D4" s="125"/>
      <c r="E4" s="125"/>
      <c r="F4" s="125"/>
      <c r="G4" s="125"/>
      <c r="H4" s="125" t="s">
        <v>7</v>
      </c>
      <c r="I4" s="125"/>
      <c r="J4" s="125" t="s">
        <v>2</v>
      </c>
      <c r="K4" s="125"/>
      <c r="L4" s="125"/>
      <c r="M4" s="125"/>
      <c r="N4" s="125"/>
    </row>
    <row r="5" spans="1:18" ht="21.6" customHeight="1">
      <c r="A5" s="125" t="s">
        <v>8</v>
      </c>
      <c r="B5" s="125"/>
      <c r="C5" s="149" t="s">
        <v>309</v>
      </c>
      <c r="D5" s="150"/>
      <c r="E5" s="150"/>
      <c r="F5" s="150"/>
      <c r="G5" s="140"/>
      <c r="H5" s="125" t="s">
        <v>9</v>
      </c>
      <c r="I5" s="125"/>
      <c r="J5" s="125" t="s">
        <v>310</v>
      </c>
      <c r="K5" s="125"/>
      <c r="L5" s="125"/>
      <c r="M5" s="125"/>
      <c r="N5" s="125"/>
    </row>
    <row r="6" spans="1:18" ht="31.35" customHeight="1">
      <c r="A6" s="125" t="s">
        <v>283</v>
      </c>
      <c r="B6" s="125"/>
      <c r="C6" s="125"/>
      <c r="D6" s="125"/>
      <c r="E6" s="41" t="s">
        <v>213</v>
      </c>
      <c r="F6" s="125" t="s">
        <v>215</v>
      </c>
      <c r="G6" s="125"/>
      <c r="H6" s="125" t="s">
        <v>216</v>
      </c>
      <c r="I6" s="125"/>
      <c r="J6" s="125" t="s">
        <v>14</v>
      </c>
      <c r="K6" s="125"/>
      <c r="L6" s="125" t="s">
        <v>15</v>
      </c>
      <c r="M6" s="125"/>
      <c r="N6" s="41" t="s">
        <v>1</v>
      </c>
      <c r="P6" s="41" t="s">
        <v>16</v>
      </c>
      <c r="Q6" s="41" t="s">
        <v>17</v>
      </c>
      <c r="R6" s="41" t="s">
        <v>18</v>
      </c>
    </row>
    <row r="7" spans="1:18" ht="58.5" customHeight="1">
      <c r="A7" s="125"/>
      <c r="B7" s="125"/>
      <c r="C7" s="145" t="s">
        <v>22</v>
      </c>
      <c r="D7" s="145"/>
      <c r="E7" s="41" t="s">
        <v>428</v>
      </c>
      <c r="F7" s="125">
        <v>145.76599999999999</v>
      </c>
      <c r="G7" s="125"/>
      <c r="H7" s="125">
        <v>143.18568999999999</v>
      </c>
      <c r="I7" s="125"/>
      <c r="J7" s="125">
        <v>10</v>
      </c>
      <c r="K7" s="125"/>
      <c r="L7" s="146">
        <v>0.97</v>
      </c>
      <c r="M7" s="146"/>
      <c r="N7" s="41">
        <v>9.6999999999999993</v>
      </c>
      <c r="P7" s="42">
        <v>10</v>
      </c>
      <c r="Q7" s="42">
        <f>ROUND(H7/F7*P7,1)</f>
        <v>9.8000000000000007</v>
      </c>
      <c r="R7" s="38" t="s">
        <v>311</v>
      </c>
    </row>
    <row r="8" spans="1:18" ht="39" customHeight="1">
      <c r="A8" s="125"/>
      <c r="B8" s="125"/>
      <c r="C8" s="125" t="s">
        <v>23</v>
      </c>
      <c r="D8" s="125"/>
      <c r="E8" s="70" t="s">
        <v>428</v>
      </c>
      <c r="F8" s="125">
        <v>145.76599999999999</v>
      </c>
      <c r="G8" s="125"/>
      <c r="H8" s="125">
        <v>143.18568999999999</v>
      </c>
      <c r="I8" s="125"/>
      <c r="J8" s="125" t="s">
        <v>24</v>
      </c>
      <c r="K8" s="125"/>
      <c r="L8" s="146"/>
      <c r="M8" s="146"/>
      <c r="N8" s="41" t="s">
        <v>24</v>
      </c>
    </row>
    <row r="9" spans="1:18" ht="28.7" customHeight="1">
      <c r="A9" s="125"/>
      <c r="B9" s="125"/>
      <c r="C9" s="125" t="s">
        <v>55</v>
      </c>
      <c r="D9" s="125"/>
      <c r="E9" s="41"/>
      <c r="F9" s="125"/>
      <c r="G9" s="125"/>
      <c r="H9" s="125"/>
      <c r="I9" s="125"/>
      <c r="J9" s="125" t="s">
        <v>24</v>
      </c>
      <c r="K9" s="125"/>
      <c r="L9" s="125"/>
      <c r="M9" s="125"/>
      <c r="N9" s="41" t="s">
        <v>24</v>
      </c>
    </row>
    <row r="10" spans="1:18">
      <c r="A10" s="125"/>
      <c r="B10" s="125"/>
      <c r="C10" s="125" t="s">
        <v>56</v>
      </c>
      <c r="D10" s="125"/>
      <c r="E10" s="41"/>
      <c r="F10" s="125"/>
      <c r="G10" s="125"/>
      <c r="H10" s="125"/>
      <c r="I10" s="125"/>
      <c r="J10" s="125" t="s">
        <v>24</v>
      </c>
      <c r="K10" s="125"/>
      <c r="L10" s="125"/>
      <c r="M10" s="125"/>
      <c r="N10" s="41" t="s">
        <v>24</v>
      </c>
    </row>
    <row r="11" spans="1:18" ht="22.35" customHeight="1">
      <c r="A11" s="125" t="s">
        <v>25</v>
      </c>
      <c r="B11" s="125" t="s">
        <v>26</v>
      </c>
      <c r="C11" s="125"/>
      <c r="D11" s="125"/>
      <c r="E11" s="125"/>
      <c r="F11" s="125"/>
      <c r="G11" s="125"/>
      <c r="H11" s="125" t="s">
        <v>27</v>
      </c>
      <c r="I11" s="125"/>
      <c r="J11" s="125"/>
      <c r="K11" s="125"/>
      <c r="L11" s="125"/>
      <c r="M11" s="125"/>
      <c r="N11" s="125"/>
    </row>
    <row r="12" spans="1:18" ht="249.6" customHeight="1">
      <c r="A12" s="125"/>
      <c r="B12" s="141" t="s">
        <v>312</v>
      </c>
      <c r="C12" s="141"/>
      <c r="D12" s="141"/>
      <c r="E12" s="141"/>
      <c r="F12" s="141"/>
      <c r="G12" s="141"/>
      <c r="H12" s="142" t="s">
        <v>313</v>
      </c>
      <c r="I12" s="143"/>
      <c r="J12" s="143"/>
      <c r="K12" s="143"/>
      <c r="L12" s="143"/>
      <c r="M12" s="143"/>
      <c r="N12" s="143"/>
    </row>
    <row r="13" spans="1:18" s="39" customFormat="1" ht="38.450000000000003" customHeight="1">
      <c r="A13" s="121" t="s">
        <v>288</v>
      </c>
      <c r="B13" s="43" t="s">
        <v>314</v>
      </c>
      <c r="C13" s="43" t="s">
        <v>315</v>
      </c>
      <c r="D13" s="144" t="s">
        <v>31</v>
      </c>
      <c r="E13" s="144"/>
      <c r="F13" s="144"/>
      <c r="G13" s="43" t="s">
        <v>277</v>
      </c>
      <c r="H13" s="43" t="s">
        <v>278</v>
      </c>
      <c r="I13" s="144" t="s">
        <v>14</v>
      </c>
      <c r="J13" s="144"/>
      <c r="K13" s="144" t="s">
        <v>1</v>
      </c>
      <c r="L13" s="144"/>
      <c r="M13" s="144" t="s">
        <v>279</v>
      </c>
      <c r="N13" s="144"/>
      <c r="P13" s="43" t="s">
        <v>16</v>
      </c>
      <c r="Q13" s="43" t="s">
        <v>17</v>
      </c>
      <c r="R13" s="43" t="s">
        <v>18</v>
      </c>
    </row>
    <row r="14" spans="1:18" ht="30.6" customHeight="1">
      <c r="A14" s="122"/>
      <c r="B14" s="121" t="s">
        <v>289</v>
      </c>
      <c r="C14" s="121" t="s">
        <v>42</v>
      </c>
      <c r="D14" s="124" t="s">
        <v>316</v>
      </c>
      <c r="E14" s="124"/>
      <c r="F14" s="124"/>
      <c r="G14" s="44" t="s">
        <v>317</v>
      </c>
      <c r="H14" s="44" t="s">
        <v>317</v>
      </c>
      <c r="I14" s="125">
        <v>2.4</v>
      </c>
      <c r="J14" s="125"/>
      <c r="K14" s="125">
        <v>2.4</v>
      </c>
      <c r="L14" s="125"/>
      <c r="M14" s="126"/>
      <c r="N14" s="126"/>
      <c r="P14" s="38">
        <v>2.4</v>
      </c>
      <c r="Q14" s="38">
        <v>2.4</v>
      </c>
      <c r="R14" s="45"/>
    </row>
    <row r="15" spans="1:18" ht="43.35" customHeight="1">
      <c r="A15" s="122"/>
      <c r="B15" s="122"/>
      <c r="C15" s="122"/>
      <c r="D15" s="135" t="s">
        <v>318</v>
      </c>
      <c r="E15" s="135"/>
      <c r="F15" s="135"/>
      <c r="G15" s="46" t="s">
        <v>319</v>
      </c>
      <c r="H15" s="44" t="s">
        <v>319</v>
      </c>
      <c r="I15" s="125">
        <v>2.4</v>
      </c>
      <c r="J15" s="125"/>
      <c r="K15" s="125">
        <v>2.4</v>
      </c>
      <c r="L15" s="125"/>
      <c r="M15" s="126"/>
      <c r="N15" s="126"/>
      <c r="P15" s="38">
        <v>2.4</v>
      </c>
      <c r="Q15" s="38">
        <v>2.4</v>
      </c>
      <c r="R15" s="45"/>
    </row>
    <row r="16" spans="1:18" ht="61.35" customHeight="1">
      <c r="A16" s="122"/>
      <c r="B16" s="122"/>
      <c r="C16" s="122"/>
      <c r="D16" s="124" t="s">
        <v>320</v>
      </c>
      <c r="E16" s="124"/>
      <c r="F16" s="124"/>
      <c r="G16" s="44" t="s">
        <v>321</v>
      </c>
      <c r="H16" s="44" t="s">
        <v>321</v>
      </c>
      <c r="I16" s="125">
        <v>2.4</v>
      </c>
      <c r="J16" s="125"/>
      <c r="K16" s="125">
        <v>2.4</v>
      </c>
      <c r="L16" s="125"/>
      <c r="M16" s="126"/>
      <c r="N16" s="126"/>
      <c r="P16" s="38">
        <v>2.4</v>
      </c>
      <c r="Q16" s="63">
        <f>ROUND(P16*0.8,1)</f>
        <v>1.9</v>
      </c>
      <c r="R16" s="45" t="s">
        <v>426</v>
      </c>
    </row>
    <row r="17" spans="1:18" ht="34.700000000000003" customHeight="1">
      <c r="A17" s="122"/>
      <c r="B17" s="122"/>
      <c r="C17" s="122"/>
      <c r="D17" s="124" t="s">
        <v>322</v>
      </c>
      <c r="E17" s="124"/>
      <c r="F17" s="124"/>
      <c r="G17" s="44" t="s">
        <v>323</v>
      </c>
      <c r="H17" s="44" t="s">
        <v>323</v>
      </c>
      <c r="I17" s="125">
        <v>2.4</v>
      </c>
      <c r="J17" s="125"/>
      <c r="K17" s="125">
        <v>2.4</v>
      </c>
      <c r="L17" s="125"/>
      <c r="M17" s="126"/>
      <c r="N17" s="126"/>
      <c r="P17" s="38">
        <v>2.4</v>
      </c>
      <c r="Q17" s="63">
        <f>ROUND(P17*0.8,1)</f>
        <v>1.9</v>
      </c>
      <c r="R17" s="38" t="s">
        <v>419</v>
      </c>
    </row>
    <row r="18" spans="1:18" ht="52.7" customHeight="1">
      <c r="A18" s="122"/>
      <c r="B18" s="122"/>
      <c r="C18" s="122"/>
      <c r="D18" s="124" t="s">
        <v>324</v>
      </c>
      <c r="E18" s="124"/>
      <c r="F18" s="124"/>
      <c r="G18" s="44" t="s">
        <v>325</v>
      </c>
      <c r="H18" s="44" t="s">
        <v>326</v>
      </c>
      <c r="I18" s="125">
        <v>2.4</v>
      </c>
      <c r="J18" s="125"/>
      <c r="K18" s="125">
        <v>2.4</v>
      </c>
      <c r="L18" s="125"/>
      <c r="M18" s="126"/>
      <c r="N18" s="126"/>
      <c r="P18" s="38">
        <v>2.4</v>
      </c>
      <c r="Q18" s="63">
        <f>ROUND(P18*0.8,1)</f>
        <v>1.9</v>
      </c>
      <c r="R18" s="45" t="s">
        <v>424</v>
      </c>
    </row>
    <row r="19" spans="1:18" ht="91.7" customHeight="1">
      <c r="A19" s="122"/>
      <c r="B19" s="122"/>
      <c r="C19" s="122"/>
      <c r="D19" s="124" t="s">
        <v>327</v>
      </c>
      <c r="E19" s="124"/>
      <c r="F19" s="124"/>
      <c r="G19" s="44" t="s">
        <v>328</v>
      </c>
      <c r="H19" s="44" t="s">
        <v>329</v>
      </c>
      <c r="I19" s="125">
        <v>2.5</v>
      </c>
      <c r="J19" s="125"/>
      <c r="K19" s="125">
        <v>2.5</v>
      </c>
      <c r="L19" s="125"/>
      <c r="M19" s="126"/>
      <c r="N19" s="126"/>
      <c r="P19" s="38">
        <v>2.5</v>
      </c>
      <c r="Q19" s="63">
        <f>ROUND(P19*0.8,1)</f>
        <v>2</v>
      </c>
      <c r="R19" s="45" t="s">
        <v>425</v>
      </c>
    </row>
    <row r="20" spans="1:18" ht="49.35" customHeight="1">
      <c r="A20" s="122"/>
      <c r="B20" s="122"/>
      <c r="C20" s="123"/>
      <c r="D20" s="124" t="s">
        <v>330</v>
      </c>
      <c r="E20" s="124"/>
      <c r="F20" s="124"/>
      <c r="G20" s="44" t="s">
        <v>331</v>
      </c>
      <c r="H20" s="44" t="s">
        <v>331</v>
      </c>
      <c r="I20" s="125">
        <v>2.5</v>
      </c>
      <c r="J20" s="125"/>
      <c r="K20" s="125">
        <v>2.5</v>
      </c>
      <c r="L20" s="125"/>
      <c r="M20" s="126"/>
      <c r="N20" s="126"/>
      <c r="P20" s="38">
        <v>2.5</v>
      </c>
      <c r="Q20" s="38">
        <v>2.5</v>
      </c>
      <c r="R20" s="38"/>
    </row>
    <row r="21" spans="1:18" ht="30" customHeight="1">
      <c r="A21" s="122"/>
      <c r="B21" s="122"/>
      <c r="C21" s="121" t="s">
        <v>43</v>
      </c>
      <c r="D21" s="136" t="s">
        <v>316</v>
      </c>
      <c r="E21" s="137"/>
      <c r="F21" s="138"/>
      <c r="G21" s="47" t="s">
        <v>332</v>
      </c>
      <c r="H21" s="47" t="s">
        <v>332</v>
      </c>
      <c r="I21" s="139">
        <v>2.4</v>
      </c>
      <c r="J21" s="140"/>
      <c r="K21" s="125">
        <v>2.4</v>
      </c>
      <c r="L21" s="125"/>
      <c r="M21" s="126"/>
      <c r="N21" s="126"/>
      <c r="P21" s="38">
        <v>2.4</v>
      </c>
      <c r="Q21" s="38">
        <f>P21*0.8</f>
        <v>1.92</v>
      </c>
      <c r="R21" s="48" t="s">
        <v>423</v>
      </c>
    </row>
    <row r="22" spans="1:18" ht="36.6" customHeight="1">
      <c r="A22" s="122"/>
      <c r="B22" s="122"/>
      <c r="C22" s="122"/>
      <c r="D22" s="124" t="s">
        <v>318</v>
      </c>
      <c r="E22" s="124"/>
      <c r="F22" s="124"/>
      <c r="G22" s="44" t="s">
        <v>333</v>
      </c>
      <c r="H22" s="44" t="s">
        <v>333</v>
      </c>
      <c r="I22" s="125">
        <v>2.4</v>
      </c>
      <c r="J22" s="125"/>
      <c r="K22" s="125">
        <v>2.4</v>
      </c>
      <c r="L22" s="125"/>
      <c r="M22" s="126"/>
      <c r="N22" s="126"/>
      <c r="P22" s="38">
        <v>2.4</v>
      </c>
      <c r="Q22" s="38">
        <v>2.4</v>
      </c>
      <c r="R22" s="52" t="s">
        <v>422</v>
      </c>
    </row>
    <row r="23" spans="1:18" ht="22.7" customHeight="1">
      <c r="A23" s="122"/>
      <c r="B23" s="122"/>
      <c r="C23" s="122"/>
      <c r="D23" s="124" t="s">
        <v>320</v>
      </c>
      <c r="E23" s="124"/>
      <c r="F23" s="124"/>
      <c r="G23" s="44" t="s">
        <v>334</v>
      </c>
      <c r="H23" s="44" t="s">
        <v>334</v>
      </c>
      <c r="I23" s="125">
        <v>2.4</v>
      </c>
      <c r="J23" s="125"/>
      <c r="K23" s="125">
        <v>2.4</v>
      </c>
      <c r="L23" s="125"/>
      <c r="M23" s="126"/>
      <c r="N23" s="126"/>
      <c r="P23" s="38">
        <v>2.4</v>
      </c>
      <c r="Q23" s="38">
        <v>2.4</v>
      </c>
      <c r="R23" s="38"/>
    </row>
    <row r="24" spans="1:18" ht="36" customHeight="1">
      <c r="A24" s="122"/>
      <c r="B24" s="122"/>
      <c r="C24" s="122"/>
      <c r="D24" s="124" t="s">
        <v>322</v>
      </c>
      <c r="E24" s="124"/>
      <c r="F24" s="124"/>
      <c r="G24" s="44" t="s">
        <v>323</v>
      </c>
      <c r="H24" s="44" t="s">
        <v>323</v>
      </c>
      <c r="I24" s="125">
        <v>2.4</v>
      </c>
      <c r="J24" s="125"/>
      <c r="K24" s="125">
        <v>2.4</v>
      </c>
      <c r="L24" s="125"/>
      <c r="M24" s="126"/>
      <c r="N24" s="126"/>
      <c r="P24" s="38">
        <v>2.4</v>
      </c>
      <c r="Q24" s="38">
        <v>2.4</v>
      </c>
      <c r="R24" s="48"/>
    </row>
    <row r="25" spans="1:18" ht="57.6" customHeight="1">
      <c r="A25" s="122"/>
      <c r="B25" s="122"/>
      <c r="C25" s="122"/>
      <c r="D25" s="124" t="s">
        <v>324</v>
      </c>
      <c r="E25" s="124"/>
      <c r="F25" s="124"/>
      <c r="G25" s="44" t="s">
        <v>335</v>
      </c>
      <c r="H25" s="44" t="s">
        <v>335</v>
      </c>
      <c r="I25" s="125">
        <v>2.4</v>
      </c>
      <c r="J25" s="125"/>
      <c r="K25" s="125">
        <v>2.4</v>
      </c>
      <c r="L25" s="125"/>
      <c r="M25" s="126"/>
      <c r="N25" s="126"/>
      <c r="P25" s="38">
        <v>2.4</v>
      </c>
      <c r="Q25" s="38">
        <v>2.4</v>
      </c>
      <c r="R25" s="48"/>
    </row>
    <row r="26" spans="1:18" ht="63.75">
      <c r="A26" s="122"/>
      <c r="B26" s="122"/>
      <c r="C26" s="122"/>
      <c r="D26" s="124" t="s">
        <v>327</v>
      </c>
      <c r="E26" s="124"/>
      <c r="F26" s="124"/>
      <c r="G26" s="44" t="s">
        <v>336</v>
      </c>
      <c r="H26" s="44" t="s">
        <v>336</v>
      </c>
      <c r="I26" s="125">
        <v>2.5</v>
      </c>
      <c r="J26" s="125"/>
      <c r="K26" s="125">
        <v>2.5</v>
      </c>
      <c r="L26" s="125"/>
      <c r="M26" s="126"/>
      <c r="N26" s="126"/>
      <c r="P26" s="38">
        <v>2.5</v>
      </c>
      <c r="Q26" s="63">
        <f>ROUND(P26*0.8,1)</f>
        <v>2</v>
      </c>
      <c r="R26" s="48" t="s">
        <v>337</v>
      </c>
    </row>
    <row r="27" spans="1:18" ht="52.35" customHeight="1">
      <c r="A27" s="122"/>
      <c r="B27" s="122"/>
      <c r="C27" s="123"/>
      <c r="D27" s="130" t="s">
        <v>330</v>
      </c>
      <c r="E27" s="131"/>
      <c r="F27" s="132"/>
      <c r="G27" s="49" t="s">
        <v>338</v>
      </c>
      <c r="H27" s="49" t="s">
        <v>338</v>
      </c>
      <c r="I27" s="133">
        <v>2.5</v>
      </c>
      <c r="J27" s="134"/>
      <c r="K27" s="125">
        <v>2.5</v>
      </c>
      <c r="L27" s="125"/>
      <c r="M27" s="126"/>
      <c r="N27" s="126"/>
      <c r="P27" s="38">
        <v>2.5</v>
      </c>
      <c r="Q27" s="38">
        <v>2.5</v>
      </c>
      <c r="R27" s="48"/>
    </row>
    <row r="28" spans="1:18" ht="30" customHeight="1">
      <c r="A28" s="122"/>
      <c r="B28" s="122"/>
      <c r="C28" s="125" t="s">
        <v>44</v>
      </c>
      <c r="D28" s="124"/>
      <c r="E28" s="124"/>
      <c r="F28" s="124"/>
      <c r="G28" s="44"/>
      <c r="H28" s="44"/>
      <c r="I28" s="125"/>
      <c r="J28" s="125"/>
      <c r="K28" s="125"/>
      <c r="L28" s="125"/>
      <c r="M28" s="126"/>
      <c r="N28" s="126"/>
      <c r="P28" s="38"/>
      <c r="Q28" s="38"/>
      <c r="R28" s="38"/>
    </row>
    <row r="29" spans="1:18" ht="30" customHeight="1">
      <c r="A29" s="122"/>
      <c r="B29" s="122"/>
      <c r="C29" s="125"/>
      <c r="D29" s="124"/>
      <c r="E29" s="124"/>
      <c r="F29" s="124"/>
      <c r="G29" s="44"/>
      <c r="H29" s="44"/>
      <c r="I29" s="125"/>
      <c r="J29" s="125"/>
      <c r="K29" s="125"/>
      <c r="L29" s="125"/>
      <c r="M29" s="126"/>
      <c r="N29" s="126"/>
      <c r="P29" s="38"/>
      <c r="Q29" s="38"/>
      <c r="R29" s="38"/>
    </row>
    <row r="30" spans="1:18">
      <c r="A30" s="122"/>
      <c r="B30" s="122"/>
      <c r="C30" s="125"/>
      <c r="D30" s="124"/>
      <c r="E30" s="124"/>
      <c r="F30" s="124"/>
      <c r="G30" s="44"/>
      <c r="H30" s="44"/>
      <c r="I30" s="125"/>
      <c r="J30" s="125"/>
      <c r="K30" s="125"/>
      <c r="L30" s="125"/>
      <c r="M30" s="126"/>
      <c r="N30" s="126"/>
      <c r="P30" s="38"/>
      <c r="Q30" s="38"/>
      <c r="R30" s="38"/>
    </row>
    <row r="31" spans="1:18" ht="37.35" customHeight="1">
      <c r="A31" s="122"/>
      <c r="B31" s="122"/>
      <c r="C31" s="121" t="s">
        <v>45</v>
      </c>
      <c r="D31" s="124" t="s">
        <v>316</v>
      </c>
      <c r="E31" s="124"/>
      <c r="F31" s="124"/>
      <c r="G31" s="44" t="s">
        <v>339</v>
      </c>
      <c r="H31" s="44" t="s">
        <v>339</v>
      </c>
      <c r="I31" s="125">
        <v>2.2999999999999998</v>
      </c>
      <c r="J31" s="125"/>
      <c r="K31" s="125">
        <v>2.2999999999999998</v>
      </c>
      <c r="L31" s="125"/>
      <c r="M31" s="126"/>
      <c r="N31" s="126"/>
      <c r="P31" s="38">
        <v>2.2999999999999998</v>
      </c>
      <c r="Q31" s="38">
        <f>P31</f>
        <v>2.2999999999999998</v>
      </c>
      <c r="R31" s="52"/>
    </row>
    <row r="32" spans="1:18" ht="48.6" customHeight="1">
      <c r="A32" s="122"/>
      <c r="B32" s="122"/>
      <c r="C32" s="122"/>
      <c r="D32" s="124" t="s">
        <v>318</v>
      </c>
      <c r="E32" s="124"/>
      <c r="F32" s="124"/>
      <c r="G32" s="44" t="s">
        <v>340</v>
      </c>
      <c r="H32" s="44" t="s">
        <v>341</v>
      </c>
      <c r="I32" s="125">
        <v>2.2999999999999998</v>
      </c>
      <c r="J32" s="125"/>
      <c r="K32" s="125">
        <v>2.2999999999999998</v>
      </c>
      <c r="L32" s="125"/>
      <c r="M32" s="126"/>
      <c r="N32" s="126"/>
      <c r="P32" s="38">
        <v>2.2999999999999998</v>
      </c>
      <c r="Q32" s="38">
        <f t="shared" ref="Q32:Q37" si="0">P32</f>
        <v>2.2999999999999998</v>
      </c>
      <c r="R32" s="38"/>
    </row>
    <row r="33" spans="1:18" ht="22.35" customHeight="1">
      <c r="A33" s="122"/>
      <c r="B33" s="122"/>
      <c r="C33" s="122"/>
      <c r="D33" s="124" t="s">
        <v>320</v>
      </c>
      <c r="E33" s="124"/>
      <c r="F33" s="124"/>
      <c r="G33" s="44" t="s">
        <v>342</v>
      </c>
      <c r="H33" s="44" t="s">
        <v>343</v>
      </c>
      <c r="I33" s="125">
        <v>2.2999999999999998</v>
      </c>
      <c r="J33" s="125"/>
      <c r="K33" s="125">
        <v>2.2999999999999998</v>
      </c>
      <c r="L33" s="125"/>
      <c r="M33" s="126"/>
      <c r="N33" s="126"/>
      <c r="P33" s="38">
        <v>2.2999999999999998</v>
      </c>
      <c r="Q33" s="38">
        <f t="shared" si="0"/>
        <v>2.2999999999999998</v>
      </c>
      <c r="R33" s="38"/>
    </row>
    <row r="34" spans="1:18" s="50" customFormat="1" ht="48" customHeight="1">
      <c r="A34" s="122"/>
      <c r="B34" s="122"/>
      <c r="C34" s="122"/>
      <c r="D34" s="124" t="s">
        <v>322</v>
      </c>
      <c r="E34" s="124"/>
      <c r="F34" s="124"/>
      <c r="G34" s="44" t="s">
        <v>344</v>
      </c>
      <c r="H34" s="44" t="s">
        <v>345</v>
      </c>
      <c r="I34" s="125">
        <v>2.25</v>
      </c>
      <c r="J34" s="125"/>
      <c r="K34" s="125">
        <v>0.9</v>
      </c>
      <c r="L34" s="125"/>
      <c r="M34" s="128" t="s">
        <v>420</v>
      </c>
      <c r="N34" s="129"/>
      <c r="P34" s="38">
        <v>2.25</v>
      </c>
      <c r="Q34" s="38">
        <f t="shared" si="0"/>
        <v>2.25</v>
      </c>
      <c r="R34" s="51"/>
    </row>
    <row r="35" spans="1:18" s="50" customFormat="1" ht="48" customHeight="1">
      <c r="A35" s="122"/>
      <c r="B35" s="122"/>
      <c r="C35" s="122"/>
      <c r="D35" s="124" t="s">
        <v>324</v>
      </c>
      <c r="E35" s="124"/>
      <c r="F35" s="124"/>
      <c r="G35" s="44" t="s">
        <v>346</v>
      </c>
      <c r="H35" s="44" t="s">
        <v>347</v>
      </c>
      <c r="I35" s="125">
        <v>2.25</v>
      </c>
      <c r="J35" s="125"/>
      <c r="K35" s="125">
        <v>1.9</v>
      </c>
      <c r="L35" s="125"/>
      <c r="M35" s="128" t="s">
        <v>420</v>
      </c>
      <c r="N35" s="129"/>
      <c r="P35" s="38">
        <v>2.25</v>
      </c>
      <c r="Q35" s="38">
        <f t="shared" si="0"/>
        <v>2.25</v>
      </c>
      <c r="R35" s="51"/>
    </row>
    <row r="36" spans="1:18" ht="39" customHeight="1">
      <c r="A36" s="122"/>
      <c r="B36" s="122"/>
      <c r="C36" s="122"/>
      <c r="D36" s="124" t="s">
        <v>327</v>
      </c>
      <c r="E36" s="124"/>
      <c r="F36" s="124"/>
      <c r="G36" s="44" t="s">
        <v>348</v>
      </c>
      <c r="H36" s="44" t="s">
        <v>348</v>
      </c>
      <c r="I36" s="125">
        <v>2.2999999999999998</v>
      </c>
      <c r="J36" s="125"/>
      <c r="K36" s="125">
        <v>2.2999999999999998</v>
      </c>
      <c r="L36" s="125"/>
      <c r="M36" s="126"/>
      <c r="N36" s="126"/>
      <c r="P36" s="38">
        <v>2.2999999999999998</v>
      </c>
      <c r="Q36" s="38">
        <f t="shared" si="0"/>
        <v>2.2999999999999998</v>
      </c>
      <c r="R36" s="38"/>
    </row>
    <row r="37" spans="1:18" ht="35.450000000000003" customHeight="1">
      <c r="A37" s="122"/>
      <c r="B37" s="123"/>
      <c r="C37" s="122"/>
      <c r="D37" s="124" t="s">
        <v>330</v>
      </c>
      <c r="E37" s="124"/>
      <c r="F37" s="124"/>
      <c r="G37" s="44" t="s">
        <v>349</v>
      </c>
      <c r="H37" s="44" t="s">
        <v>349</v>
      </c>
      <c r="I37" s="125">
        <v>2.2999999999999998</v>
      </c>
      <c r="J37" s="125"/>
      <c r="K37" s="125">
        <v>2.2999999999999998</v>
      </c>
      <c r="L37" s="125"/>
      <c r="M37" s="126"/>
      <c r="N37" s="126"/>
      <c r="P37" s="38">
        <v>2.2999999999999998</v>
      </c>
      <c r="Q37" s="38">
        <f t="shared" si="0"/>
        <v>2.2999999999999998</v>
      </c>
      <c r="R37" s="38"/>
    </row>
    <row r="38" spans="1:18" ht="28.7" customHeight="1">
      <c r="A38" s="122"/>
      <c r="B38" s="125" t="s">
        <v>302</v>
      </c>
      <c r="C38" s="121" t="s">
        <v>218</v>
      </c>
      <c r="D38" s="124"/>
      <c r="E38" s="124"/>
      <c r="F38" s="124"/>
      <c r="G38" s="44"/>
      <c r="H38" s="44"/>
      <c r="I38" s="125"/>
      <c r="J38" s="125"/>
      <c r="K38" s="125"/>
      <c r="L38" s="125"/>
      <c r="M38" s="126"/>
      <c r="N38" s="126"/>
      <c r="P38" s="38"/>
      <c r="Q38" s="38"/>
      <c r="R38" s="38"/>
    </row>
    <row r="39" spans="1:18">
      <c r="A39" s="122"/>
      <c r="B39" s="125"/>
      <c r="C39" s="122"/>
      <c r="D39" s="124"/>
      <c r="E39" s="124"/>
      <c r="F39" s="124"/>
      <c r="G39" s="44"/>
      <c r="H39" s="44"/>
      <c r="I39" s="125"/>
      <c r="J39" s="125"/>
      <c r="K39" s="125"/>
      <c r="L39" s="125"/>
      <c r="M39" s="126"/>
      <c r="N39" s="126"/>
      <c r="P39" s="38"/>
      <c r="Q39" s="38"/>
      <c r="R39" s="38"/>
    </row>
    <row r="40" spans="1:18">
      <c r="A40" s="122"/>
      <c r="B40" s="125"/>
      <c r="C40" s="123"/>
      <c r="D40" s="124"/>
      <c r="E40" s="124"/>
      <c r="F40" s="124"/>
      <c r="G40" s="44"/>
      <c r="H40" s="44"/>
      <c r="I40" s="125"/>
      <c r="J40" s="125"/>
      <c r="K40" s="125"/>
      <c r="L40" s="125"/>
      <c r="M40" s="126"/>
      <c r="N40" s="126"/>
      <c r="P40" s="38"/>
      <c r="Q40" s="38"/>
      <c r="R40" s="38"/>
    </row>
    <row r="41" spans="1:18" ht="111" customHeight="1">
      <c r="A41" s="122"/>
      <c r="B41" s="125"/>
      <c r="C41" s="121" t="s">
        <v>304</v>
      </c>
      <c r="D41" s="124" t="s">
        <v>316</v>
      </c>
      <c r="E41" s="124"/>
      <c r="F41" s="124"/>
      <c r="G41" s="44" t="s">
        <v>350</v>
      </c>
      <c r="H41" s="44" t="s">
        <v>350</v>
      </c>
      <c r="I41" s="125">
        <v>4.3</v>
      </c>
      <c r="J41" s="125"/>
      <c r="K41" s="125">
        <v>4.3</v>
      </c>
      <c r="L41" s="125"/>
      <c r="M41" s="126"/>
      <c r="N41" s="126"/>
      <c r="P41" s="38">
        <v>4.3</v>
      </c>
      <c r="Q41" s="63">
        <f>ROUND(P41*0.9,1)</f>
        <v>3.9</v>
      </c>
      <c r="R41" s="48" t="s">
        <v>351</v>
      </c>
    </row>
    <row r="42" spans="1:18" ht="111.95" customHeight="1">
      <c r="A42" s="122"/>
      <c r="B42" s="125"/>
      <c r="C42" s="122"/>
      <c r="D42" s="124" t="s">
        <v>318</v>
      </c>
      <c r="E42" s="124"/>
      <c r="F42" s="124"/>
      <c r="G42" s="44" t="s">
        <v>352</v>
      </c>
      <c r="H42" s="44" t="s">
        <v>352</v>
      </c>
      <c r="I42" s="125">
        <v>4.3</v>
      </c>
      <c r="J42" s="125"/>
      <c r="K42" s="125">
        <v>4.3</v>
      </c>
      <c r="L42" s="125"/>
      <c r="M42" s="126"/>
      <c r="N42" s="126"/>
      <c r="P42" s="38">
        <v>4.3</v>
      </c>
      <c r="Q42" s="38">
        <v>4.3</v>
      </c>
      <c r="R42" s="38"/>
    </row>
    <row r="43" spans="1:18" ht="26.45" customHeight="1">
      <c r="A43" s="122"/>
      <c r="B43" s="125"/>
      <c r="C43" s="122"/>
      <c r="D43" s="124" t="s">
        <v>320</v>
      </c>
      <c r="E43" s="124"/>
      <c r="F43" s="124"/>
      <c r="G43" s="44" t="s">
        <v>353</v>
      </c>
      <c r="H43" s="44" t="s">
        <v>353</v>
      </c>
      <c r="I43" s="125">
        <v>4.3</v>
      </c>
      <c r="J43" s="125"/>
      <c r="K43" s="125">
        <v>4.3</v>
      </c>
      <c r="L43" s="125"/>
      <c r="M43" s="126"/>
      <c r="N43" s="126"/>
      <c r="P43" s="38">
        <v>4.3</v>
      </c>
      <c r="Q43" s="63">
        <f>ROUND(P43*0.8,1)</f>
        <v>3.4</v>
      </c>
      <c r="R43" s="64" t="s">
        <v>427</v>
      </c>
    </row>
    <row r="44" spans="1:18" ht="30.95" customHeight="1">
      <c r="A44" s="122"/>
      <c r="B44" s="125"/>
      <c r="C44" s="122"/>
      <c r="D44" s="124" t="s">
        <v>322</v>
      </c>
      <c r="E44" s="124"/>
      <c r="F44" s="124"/>
      <c r="G44" s="44" t="s">
        <v>354</v>
      </c>
      <c r="H44" s="44" t="s">
        <v>354</v>
      </c>
      <c r="I44" s="125">
        <v>4.3</v>
      </c>
      <c r="J44" s="125"/>
      <c r="K44" s="125">
        <v>4.3</v>
      </c>
      <c r="L44" s="125"/>
      <c r="M44" s="126"/>
      <c r="N44" s="126"/>
      <c r="P44" s="38">
        <v>4.3</v>
      </c>
      <c r="Q44" s="63">
        <f>ROUND(P44*0.8,1)</f>
        <v>3.4</v>
      </c>
      <c r="R44" s="64" t="s">
        <v>421</v>
      </c>
    </row>
    <row r="45" spans="1:18" ht="89.25">
      <c r="A45" s="122"/>
      <c r="B45" s="125"/>
      <c r="C45" s="122"/>
      <c r="D45" s="124" t="s">
        <v>324</v>
      </c>
      <c r="E45" s="124"/>
      <c r="F45" s="124"/>
      <c r="G45" s="44" t="s">
        <v>355</v>
      </c>
      <c r="H45" s="44" t="s">
        <v>355</v>
      </c>
      <c r="I45" s="125">
        <v>4.3</v>
      </c>
      <c r="J45" s="125"/>
      <c r="K45" s="125">
        <v>4.3</v>
      </c>
      <c r="L45" s="125"/>
      <c r="M45" s="126"/>
      <c r="N45" s="126"/>
      <c r="P45" s="38">
        <v>4.3</v>
      </c>
      <c r="Q45" s="63">
        <f>P45</f>
        <v>4.3</v>
      </c>
      <c r="R45" s="48"/>
    </row>
    <row r="46" spans="1:18" ht="143.44999999999999" customHeight="1">
      <c r="A46" s="122"/>
      <c r="B46" s="125"/>
      <c r="C46" s="122"/>
      <c r="D46" s="124" t="s">
        <v>327</v>
      </c>
      <c r="E46" s="124"/>
      <c r="F46" s="124"/>
      <c r="G46" s="44" t="s">
        <v>356</v>
      </c>
      <c r="H46" s="44" t="s">
        <v>356</v>
      </c>
      <c r="I46" s="125">
        <v>4.25</v>
      </c>
      <c r="J46" s="125"/>
      <c r="K46" s="125">
        <v>4.25</v>
      </c>
      <c r="L46" s="125"/>
      <c r="M46" s="126"/>
      <c r="N46" s="126"/>
      <c r="P46" s="38">
        <v>4.25</v>
      </c>
      <c r="Q46" s="63">
        <f>ROUND(P46*0.9,1)</f>
        <v>3.8</v>
      </c>
      <c r="R46" s="48" t="s">
        <v>357</v>
      </c>
    </row>
    <row r="47" spans="1:18" ht="102">
      <c r="A47" s="122"/>
      <c r="B47" s="125"/>
      <c r="C47" s="122"/>
      <c r="D47" s="124" t="s">
        <v>330</v>
      </c>
      <c r="E47" s="124"/>
      <c r="F47" s="124"/>
      <c r="G47" s="44" t="s">
        <v>358</v>
      </c>
      <c r="H47" s="44" t="s">
        <v>358</v>
      </c>
      <c r="I47" s="125">
        <v>4.25</v>
      </c>
      <c r="J47" s="125"/>
      <c r="K47" s="125">
        <v>4.25</v>
      </c>
      <c r="L47" s="125"/>
      <c r="M47" s="126"/>
      <c r="N47" s="126"/>
      <c r="P47" s="38">
        <v>4.25</v>
      </c>
      <c r="Q47" s="38">
        <v>4.25</v>
      </c>
      <c r="R47" s="38"/>
    </row>
    <row r="48" spans="1:18" ht="28.7" customHeight="1">
      <c r="A48" s="122"/>
      <c r="B48" s="125"/>
      <c r="C48" s="121" t="s">
        <v>222</v>
      </c>
      <c r="D48" s="124"/>
      <c r="E48" s="124"/>
      <c r="F48" s="124"/>
      <c r="G48" s="44"/>
      <c r="H48" s="44"/>
      <c r="I48" s="125"/>
      <c r="J48" s="125"/>
      <c r="K48" s="125"/>
      <c r="L48" s="125"/>
      <c r="M48" s="126"/>
      <c r="N48" s="126"/>
      <c r="P48" s="38"/>
      <c r="Q48" s="38"/>
      <c r="R48" s="38"/>
    </row>
    <row r="49" spans="1:18">
      <c r="A49" s="122"/>
      <c r="B49" s="125"/>
      <c r="C49" s="122"/>
      <c r="D49" s="124"/>
      <c r="E49" s="124"/>
      <c r="F49" s="124"/>
      <c r="G49" s="44"/>
      <c r="H49" s="44"/>
      <c r="I49" s="125"/>
      <c r="J49" s="125"/>
      <c r="K49" s="125"/>
      <c r="L49" s="125"/>
      <c r="M49" s="126"/>
      <c r="N49" s="126"/>
      <c r="P49" s="38"/>
      <c r="Q49" s="38"/>
      <c r="R49" s="38"/>
    </row>
    <row r="50" spans="1:18">
      <c r="A50" s="122"/>
      <c r="B50" s="125"/>
      <c r="C50" s="123"/>
      <c r="D50" s="124"/>
      <c r="E50" s="124"/>
      <c r="F50" s="124"/>
      <c r="G50" s="44"/>
      <c r="H50" s="44"/>
      <c r="I50" s="125"/>
      <c r="J50" s="125"/>
      <c r="K50" s="125"/>
      <c r="L50" s="125"/>
      <c r="M50" s="126"/>
      <c r="N50" s="126"/>
      <c r="P50" s="38"/>
      <c r="Q50" s="38"/>
      <c r="R50" s="38"/>
    </row>
    <row r="51" spans="1:18">
      <c r="A51" s="122"/>
      <c r="B51" s="125"/>
      <c r="C51" s="125" t="s">
        <v>80</v>
      </c>
      <c r="D51" s="124"/>
      <c r="E51" s="124"/>
      <c r="F51" s="124"/>
      <c r="G51" s="44"/>
      <c r="H51" s="44"/>
      <c r="I51" s="125"/>
      <c r="J51" s="125"/>
      <c r="K51" s="125"/>
      <c r="L51" s="125"/>
      <c r="M51" s="126"/>
      <c r="N51" s="126"/>
      <c r="P51" s="38"/>
      <c r="Q51" s="38"/>
      <c r="R51" s="38"/>
    </row>
    <row r="52" spans="1:18">
      <c r="A52" s="122"/>
      <c r="B52" s="125"/>
      <c r="C52" s="125"/>
      <c r="D52" s="124"/>
      <c r="E52" s="124"/>
      <c r="F52" s="124"/>
      <c r="G52" s="44"/>
      <c r="H52" s="44"/>
      <c r="I52" s="125"/>
      <c r="J52" s="125"/>
      <c r="K52" s="125"/>
      <c r="L52" s="125"/>
      <c r="M52" s="126"/>
      <c r="N52" s="126"/>
      <c r="P52" s="38"/>
      <c r="Q52" s="38"/>
      <c r="R52" s="38"/>
    </row>
    <row r="53" spans="1:18">
      <c r="A53" s="122"/>
      <c r="B53" s="125"/>
      <c r="C53" s="125"/>
      <c r="D53" s="124"/>
      <c r="E53" s="124"/>
      <c r="F53" s="124"/>
      <c r="G53" s="44"/>
      <c r="H53" s="44"/>
      <c r="I53" s="125"/>
      <c r="J53" s="125"/>
      <c r="K53" s="125"/>
      <c r="L53" s="125"/>
      <c r="M53" s="126"/>
      <c r="N53" s="126"/>
      <c r="P53" s="38"/>
      <c r="Q53" s="38"/>
      <c r="R53" s="38"/>
    </row>
    <row r="54" spans="1:18" ht="64.5" customHeight="1">
      <c r="A54" s="122"/>
      <c r="B54" s="121" t="s">
        <v>220</v>
      </c>
      <c r="C54" s="125" t="s">
        <v>48</v>
      </c>
      <c r="D54" s="124" t="s">
        <v>359</v>
      </c>
      <c r="E54" s="124"/>
      <c r="F54" s="124"/>
      <c r="G54" s="44" t="s">
        <v>360</v>
      </c>
      <c r="H54" s="44" t="s">
        <v>360</v>
      </c>
      <c r="I54" s="125">
        <v>10</v>
      </c>
      <c r="J54" s="125"/>
      <c r="K54" s="125">
        <v>10</v>
      </c>
      <c r="L54" s="125"/>
      <c r="M54" s="126"/>
      <c r="N54" s="126"/>
      <c r="P54" s="38">
        <v>10</v>
      </c>
      <c r="Q54" s="38">
        <v>8</v>
      </c>
      <c r="R54" s="52" t="s">
        <v>361</v>
      </c>
    </row>
    <row r="55" spans="1:18">
      <c r="A55" s="122"/>
      <c r="B55" s="122"/>
      <c r="C55" s="125"/>
      <c r="D55" s="124"/>
      <c r="E55" s="124"/>
      <c r="F55" s="124"/>
      <c r="G55" s="44"/>
      <c r="H55" s="44"/>
      <c r="I55" s="125"/>
      <c r="J55" s="125"/>
      <c r="K55" s="125"/>
      <c r="L55" s="125"/>
      <c r="M55" s="126"/>
      <c r="N55" s="126"/>
      <c r="P55" s="38"/>
      <c r="Q55" s="38"/>
      <c r="R55" s="38"/>
    </row>
    <row r="56" spans="1:18">
      <c r="A56" s="123"/>
      <c r="B56" s="123"/>
      <c r="C56" s="125"/>
      <c r="D56" s="124"/>
      <c r="E56" s="124"/>
      <c r="F56" s="124"/>
      <c r="G56" s="44"/>
      <c r="H56" s="44"/>
      <c r="I56" s="125"/>
      <c r="J56" s="125"/>
      <c r="K56" s="125"/>
      <c r="L56" s="125"/>
      <c r="M56" s="126"/>
      <c r="N56" s="126"/>
      <c r="P56" s="38"/>
      <c r="Q56" s="38"/>
      <c r="R56" s="38"/>
    </row>
    <row r="57" spans="1:18">
      <c r="A57" s="127" t="s">
        <v>49</v>
      </c>
      <c r="B57" s="127"/>
      <c r="C57" s="127"/>
      <c r="D57" s="127"/>
      <c r="E57" s="127"/>
      <c r="F57" s="127"/>
      <c r="G57" s="127"/>
      <c r="H57" s="127"/>
      <c r="I57" s="127">
        <v>100</v>
      </c>
      <c r="J57" s="127"/>
      <c r="K57" s="127">
        <f>SUM(K14:L54)+N7</f>
        <v>97.999999999999972</v>
      </c>
      <c r="L57" s="127"/>
      <c r="M57" s="125"/>
      <c r="N57" s="125"/>
      <c r="P57" s="38">
        <f>SUM(P14:P56)+P7</f>
        <v>99.999999999999972</v>
      </c>
      <c r="Q57" s="38">
        <f>SUM(Q14:Q56)+Q7</f>
        <v>92.169999999999973</v>
      </c>
      <c r="R57" s="38"/>
    </row>
  </sheetData>
  <mergeCells count="236">
    <mergeCell ref="C10:D10"/>
    <mergeCell ref="F10:G10"/>
    <mergeCell ref="H10:I10"/>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6:D6"/>
    <mergeCell ref="F6:G6"/>
    <mergeCell ref="H6:I6"/>
    <mergeCell ref="J6:K6"/>
    <mergeCell ref="L6:M6"/>
    <mergeCell ref="C7:D7"/>
    <mergeCell ref="F7:G7"/>
    <mergeCell ref="H7:I7"/>
    <mergeCell ref="J7:K7"/>
    <mergeCell ref="L7:M7"/>
    <mergeCell ref="J10:K10"/>
    <mergeCell ref="L10:M10"/>
    <mergeCell ref="A11:A12"/>
    <mergeCell ref="B11:G11"/>
    <mergeCell ref="H11:N11"/>
    <mergeCell ref="B12:G12"/>
    <mergeCell ref="H12:N12"/>
    <mergeCell ref="A13:A56"/>
    <mergeCell ref="D13:F13"/>
    <mergeCell ref="I13:J13"/>
    <mergeCell ref="K13:L13"/>
    <mergeCell ref="M13:N13"/>
    <mergeCell ref="D16:F16"/>
    <mergeCell ref="I16:J16"/>
    <mergeCell ref="K16:L16"/>
    <mergeCell ref="M16:N16"/>
    <mergeCell ref="D17:F17"/>
    <mergeCell ref="I17:J17"/>
    <mergeCell ref="K17:L17"/>
    <mergeCell ref="M17:N17"/>
    <mergeCell ref="B14:B37"/>
    <mergeCell ref="D14:F14"/>
    <mergeCell ref="I14:J14"/>
    <mergeCell ref="A6:B10"/>
    <mergeCell ref="K14:L14"/>
    <mergeCell ref="M14:N14"/>
    <mergeCell ref="D15:F15"/>
    <mergeCell ref="I15:J15"/>
    <mergeCell ref="K15:L15"/>
    <mergeCell ref="M15:N15"/>
    <mergeCell ref="C21:C27"/>
    <mergeCell ref="D21:F21"/>
    <mergeCell ref="I21:J21"/>
    <mergeCell ref="K21:L21"/>
    <mergeCell ref="M21:N21"/>
    <mergeCell ref="D22:F22"/>
    <mergeCell ref="D18:F18"/>
    <mergeCell ref="I18:J18"/>
    <mergeCell ref="K18:L18"/>
    <mergeCell ref="M18:N18"/>
    <mergeCell ref="D19:F19"/>
    <mergeCell ref="I19:J19"/>
    <mergeCell ref="K19:L19"/>
    <mergeCell ref="M19:N19"/>
    <mergeCell ref="I22:J22"/>
    <mergeCell ref="K22:L22"/>
    <mergeCell ref="M22:N22"/>
    <mergeCell ref="D23:F23"/>
    <mergeCell ref="I23:J23"/>
    <mergeCell ref="K23:L23"/>
    <mergeCell ref="M23:N23"/>
    <mergeCell ref="D20:F20"/>
    <mergeCell ref="I20:J20"/>
    <mergeCell ref="K20:L20"/>
    <mergeCell ref="M20:N20"/>
    <mergeCell ref="D26:F26"/>
    <mergeCell ref="I26:J26"/>
    <mergeCell ref="K26:L26"/>
    <mergeCell ref="M26:N26"/>
    <mergeCell ref="D27:F27"/>
    <mergeCell ref="I27:J27"/>
    <mergeCell ref="K27:L27"/>
    <mergeCell ref="M27:N27"/>
    <mergeCell ref="D24:F24"/>
    <mergeCell ref="I24:J24"/>
    <mergeCell ref="K24:L24"/>
    <mergeCell ref="M24:N24"/>
    <mergeCell ref="D25:F25"/>
    <mergeCell ref="I25:J25"/>
    <mergeCell ref="K25:L25"/>
    <mergeCell ref="M25:N25"/>
    <mergeCell ref="C31:C37"/>
    <mergeCell ref="D31:F31"/>
    <mergeCell ref="I31:J31"/>
    <mergeCell ref="K31:L31"/>
    <mergeCell ref="M31:N31"/>
    <mergeCell ref="D32:F32"/>
    <mergeCell ref="I32:J32"/>
    <mergeCell ref="C28:C30"/>
    <mergeCell ref="D28:F28"/>
    <mergeCell ref="I28:J28"/>
    <mergeCell ref="K28:L28"/>
    <mergeCell ref="M28:N28"/>
    <mergeCell ref="D29:F29"/>
    <mergeCell ref="I29:J29"/>
    <mergeCell ref="K29:L29"/>
    <mergeCell ref="M29:N29"/>
    <mergeCell ref="D30:F30"/>
    <mergeCell ref="K32:L32"/>
    <mergeCell ref="M32:N32"/>
    <mergeCell ref="D33:F33"/>
    <mergeCell ref="I33:J33"/>
    <mergeCell ref="K33:L33"/>
    <mergeCell ref="M33:N33"/>
    <mergeCell ref="I30:J30"/>
    <mergeCell ref="K30:L30"/>
    <mergeCell ref="M30:N30"/>
    <mergeCell ref="D36:F36"/>
    <mergeCell ref="I36:J36"/>
    <mergeCell ref="K36:L36"/>
    <mergeCell ref="M36:N36"/>
    <mergeCell ref="D37:F37"/>
    <mergeCell ref="I37:J37"/>
    <mergeCell ref="K37:L37"/>
    <mergeCell ref="M37:N37"/>
    <mergeCell ref="D34:F34"/>
    <mergeCell ref="I34:J34"/>
    <mergeCell ref="K34:L34"/>
    <mergeCell ref="M34:N34"/>
    <mergeCell ref="D35:F35"/>
    <mergeCell ref="I35:J35"/>
    <mergeCell ref="K35:L35"/>
    <mergeCell ref="M35:N35"/>
    <mergeCell ref="C41:C47"/>
    <mergeCell ref="D41:F41"/>
    <mergeCell ref="I41:J41"/>
    <mergeCell ref="K41:L41"/>
    <mergeCell ref="M41:N41"/>
    <mergeCell ref="D42:F42"/>
    <mergeCell ref="B38:B53"/>
    <mergeCell ref="C38:C40"/>
    <mergeCell ref="D38:F38"/>
    <mergeCell ref="I38:J38"/>
    <mergeCell ref="K38:L38"/>
    <mergeCell ref="M38:N38"/>
    <mergeCell ref="D39:F39"/>
    <mergeCell ref="I39:J39"/>
    <mergeCell ref="K39:L39"/>
    <mergeCell ref="M39:N39"/>
    <mergeCell ref="I42:J42"/>
    <mergeCell ref="K42:L42"/>
    <mergeCell ref="M42:N42"/>
    <mergeCell ref="D43:F43"/>
    <mergeCell ref="I43:J43"/>
    <mergeCell ref="K43:L43"/>
    <mergeCell ref="M43:N43"/>
    <mergeCell ref="D40:F40"/>
    <mergeCell ref="I40:J40"/>
    <mergeCell ref="K40:L40"/>
    <mergeCell ref="M40:N40"/>
    <mergeCell ref="D46:F46"/>
    <mergeCell ref="I46:J46"/>
    <mergeCell ref="K46:L46"/>
    <mergeCell ref="M46:N46"/>
    <mergeCell ref="D47:F47"/>
    <mergeCell ref="I47:J47"/>
    <mergeCell ref="K47:L47"/>
    <mergeCell ref="M47:N47"/>
    <mergeCell ref="D44:F44"/>
    <mergeCell ref="I44:J44"/>
    <mergeCell ref="K44:L44"/>
    <mergeCell ref="M44:N44"/>
    <mergeCell ref="D45:F45"/>
    <mergeCell ref="I45:J45"/>
    <mergeCell ref="K45:L45"/>
    <mergeCell ref="M45:N45"/>
    <mergeCell ref="C51:C53"/>
    <mergeCell ref="D51:F51"/>
    <mergeCell ref="I51:J51"/>
    <mergeCell ref="K51:L51"/>
    <mergeCell ref="D53:F53"/>
    <mergeCell ref="I53:J53"/>
    <mergeCell ref="K53:L53"/>
    <mergeCell ref="M53:N53"/>
    <mergeCell ref="I50:J50"/>
    <mergeCell ref="I48:J48"/>
    <mergeCell ref="K48:L48"/>
    <mergeCell ref="M48:N48"/>
    <mergeCell ref="D49:F49"/>
    <mergeCell ref="I49:J49"/>
    <mergeCell ref="K49:L49"/>
    <mergeCell ref="M49:N49"/>
    <mergeCell ref="D50:F50"/>
    <mergeCell ref="K52:L52"/>
    <mergeCell ref="M52:N52"/>
    <mergeCell ref="K50:L50"/>
    <mergeCell ref="M50:N50"/>
    <mergeCell ref="C14:C20"/>
    <mergeCell ref="D56:F56"/>
    <mergeCell ref="I56:J56"/>
    <mergeCell ref="K56:L56"/>
    <mergeCell ref="M56:N56"/>
    <mergeCell ref="A57:H57"/>
    <mergeCell ref="I57:J57"/>
    <mergeCell ref="K57:L57"/>
    <mergeCell ref="M57:N57"/>
    <mergeCell ref="B54:B56"/>
    <mergeCell ref="C54:C56"/>
    <mergeCell ref="D54:F54"/>
    <mergeCell ref="I54:J54"/>
    <mergeCell ref="K54:L54"/>
    <mergeCell ref="M54:N54"/>
    <mergeCell ref="D55:F55"/>
    <mergeCell ref="I55:J55"/>
    <mergeCell ref="K55:L55"/>
    <mergeCell ref="M55:N55"/>
    <mergeCell ref="M51:N51"/>
    <mergeCell ref="D52:F52"/>
    <mergeCell ref="I52:J52"/>
    <mergeCell ref="C48:C50"/>
    <mergeCell ref="D48:F48"/>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R42"/>
  <sheetViews>
    <sheetView topLeftCell="C14" workbookViewId="0">
      <selection activeCell="R23" sqref="R23"/>
    </sheetView>
  </sheetViews>
  <sheetFormatPr defaultColWidth="9" defaultRowHeight="13.5"/>
  <cols>
    <col min="1" max="1" width="6.75" customWidth="1"/>
    <col min="2" max="2" width="7.125" customWidth="1"/>
    <col min="5" max="5" width="11.625" customWidth="1"/>
    <col min="6" max="6" width="9.375" customWidth="1"/>
    <col min="7" max="7" width="12.75" customWidth="1"/>
    <col min="8" max="8" width="12.375" customWidth="1"/>
    <col min="9" max="14" width="6.625" customWidth="1"/>
    <col min="18" max="18" width="17" customWidth="1"/>
  </cols>
  <sheetData>
    <row r="1" spans="1:18" ht="22.5">
      <c r="A1" s="163" t="s">
        <v>51</v>
      </c>
      <c r="B1" s="163"/>
      <c r="C1" s="163"/>
      <c r="D1" s="163"/>
      <c r="E1" s="163"/>
      <c r="F1" s="163"/>
      <c r="G1" s="163"/>
      <c r="H1" s="163"/>
      <c r="I1" s="163"/>
      <c r="J1" s="163"/>
      <c r="K1" s="163"/>
      <c r="L1" s="163"/>
      <c r="M1" s="163"/>
      <c r="N1" s="163"/>
    </row>
    <row r="2" spans="1:18" ht="18.75">
      <c r="A2" s="164" t="s">
        <v>280</v>
      </c>
      <c r="B2" s="164"/>
      <c r="C2" s="164"/>
      <c r="D2" s="164"/>
      <c r="E2" s="164"/>
      <c r="F2" s="164"/>
      <c r="G2" s="164"/>
      <c r="H2" s="164"/>
      <c r="I2" s="164"/>
      <c r="J2" s="164"/>
      <c r="K2" s="164"/>
      <c r="L2" s="164"/>
      <c r="M2" s="164"/>
      <c r="N2" s="164"/>
    </row>
    <row r="3" spans="1:18">
      <c r="A3" s="152" t="s">
        <v>0</v>
      </c>
      <c r="B3" s="152"/>
      <c r="C3" s="152" t="s">
        <v>362</v>
      </c>
      <c r="D3" s="152"/>
      <c r="E3" s="152"/>
      <c r="F3" s="152"/>
      <c r="G3" s="152"/>
      <c r="H3" s="152"/>
      <c r="I3" s="152"/>
      <c r="J3" s="152"/>
      <c r="K3" s="152"/>
      <c r="L3" s="152"/>
      <c r="M3" s="152"/>
      <c r="N3" s="152"/>
    </row>
    <row r="4" spans="1:18">
      <c r="A4" s="152" t="s">
        <v>5</v>
      </c>
      <c r="B4" s="152"/>
      <c r="C4" s="152" t="s">
        <v>6</v>
      </c>
      <c r="D4" s="152"/>
      <c r="E4" s="152"/>
      <c r="F4" s="152"/>
      <c r="G4" s="152"/>
      <c r="H4" s="152" t="s">
        <v>7</v>
      </c>
      <c r="I4" s="152"/>
      <c r="J4" s="152" t="s">
        <v>2</v>
      </c>
      <c r="K4" s="152"/>
      <c r="L4" s="152"/>
      <c r="M4" s="152"/>
      <c r="N4" s="152"/>
    </row>
    <row r="5" spans="1:18">
      <c r="A5" s="152" t="s">
        <v>8</v>
      </c>
      <c r="B5" s="152"/>
      <c r="C5" s="165" t="s">
        <v>363</v>
      </c>
      <c r="D5" s="166"/>
      <c r="E5" s="166"/>
      <c r="F5" s="166"/>
      <c r="G5" s="167"/>
      <c r="H5" s="152" t="s">
        <v>9</v>
      </c>
      <c r="I5" s="152"/>
      <c r="J5" s="152" t="s">
        <v>364</v>
      </c>
      <c r="K5" s="152"/>
      <c r="L5" s="152"/>
      <c r="M5" s="152"/>
      <c r="N5" s="152"/>
    </row>
    <row r="6" spans="1:18" ht="31.35" customHeight="1">
      <c r="A6" s="152" t="s">
        <v>283</v>
      </c>
      <c r="B6" s="152"/>
      <c r="C6" s="152"/>
      <c r="D6" s="152"/>
      <c r="E6" s="7" t="s">
        <v>213</v>
      </c>
      <c r="F6" s="152" t="s">
        <v>215</v>
      </c>
      <c r="G6" s="152"/>
      <c r="H6" s="152" t="s">
        <v>216</v>
      </c>
      <c r="I6" s="152"/>
      <c r="J6" s="152" t="s">
        <v>14</v>
      </c>
      <c r="K6" s="152"/>
      <c r="L6" s="152" t="s">
        <v>15</v>
      </c>
      <c r="M6" s="152"/>
      <c r="N6" s="7" t="s">
        <v>1</v>
      </c>
      <c r="P6" s="7" t="s">
        <v>16</v>
      </c>
      <c r="Q6" s="7" t="s">
        <v>17</v>
      </c>
      <c r="R6" s="7" t="s">
        <v>18</v>
      </c>
    </row>
    <row r="7" spans="1:18" ht="36.6" customHeight="1">
      <c r="A7" s="152"/>
      <c r="B7" s="152"/>
      <c r="C7" s="161" t="s">
        <v>22</v>
      </c>
      <c r="D7" s="161"/>
      <c r="E7" s="69" t="s">
        <v>429</v>
      </c>
      <c r="F7" s="152">
        <v>170.2525</v>
      </c>
      <c r="G7" s="152"/>
      <c r="H7" s="152">
        <v>136.619091</v>
      </c>
      <c r="I7" s="152"/>
      <c r="J7" s="152">
        <v>10</v>
      </c>
      <c r="K7" s="152"/>
      <c r="L7" s="162">
        <v>0.8</v>
      </c>
      <c r="M7" s="162"/>
      <c r="N7" s="7">
        <v>8</v>
      </c>
      <c r="P7" s="1">
        <v>10</v>
      </c>
      <c r="Q7" s="1">
        <f>ROUND(H7/F7*P7,1)</f>
        <v>8</v>
      </c>
      <c r="R7" s="38" t="s">
        <v>365</v>
      </c>
    </row>
    <row r="8" spans="1:18" ht="43.7" customHeight="1">
      <c r="A8" s="152"/>
      <c r="B8" s="152"/>
      <c r="C8" s="152" t="s">
        <v>23</v>
      </c>
      <c r="D8" s="152"/>
      <c r="E8" s="7" t="s">
        <v>429</v>
      </c>
      <c r="F8" s="152">
        <v>170.2525</v>
      </c>
      <c r="G8" s="152"/>
      <c r="H8" s="152">
        <v>136.619091</v>
      </c>
      <c r="I8" s="152"/>
      <c r="J8" s="152" t="s">
        <v>24</v>
      </c>
      <c r="K8" s="152"/>
      <c r="L8" s="162"/>
      <c r="M8" s="162"/>
      <c r="N8" s="7" t="s">
        <v>24</v>
      </c>
    </row>
    <row r="9" spans="1:18" ht="28.7" customHeight="1">
      <c r="A9" s="152"/>
      <c r="B9" s="152"/>
      <c r="C9" s="152" t="s">
        <v>55</v>
      </c>
      <c r="D9" s="152"/>
      <c r="E9" s="7">
        <v>0</v>
      </c>
      <c r="F9" s="152">
        <v>0</v>
      </c>
      <c r="G9" s="152"/>
      <c r="H9" s="152"/>
      <c r="I9" s="152"/>
      <c r="J9" s="152" t="s">
        <v>24</v>
      </c>
      <c r="K9" s="152"/>
      <c r="L9" s="152"/>
      <c r="M9" s="152"/>
      <c r="N9" s="7" t="s">
        <v>24</v>
      </c>
    </row>
    <row r="10" spans="1:18">
      <c r="A10" s="152"/>
      <c r="B10" s="152"/>
      <c r="C10" s="152" t="s">
        <v>56</v>
      </c>
      <c r="D10" s="152"/>
      <c r="E10" s="7">
        <v>0</v>
      </c>
      <c r="F10" s="152">
        <v>0</v>
      </c>
      <c r="G10" s="152"/>
      <c r="H10" s="152"/>
      <c r="I10" s="152"/>
      <c r="J10" s="152" t="s">
        <v>24</v>
      </c>
      <c r="K10" s="152"/>
      <c r="L10" s="152"/>
      <c r="M10" s="152"/>
      <c r="N10" s="7" t="s">
        <v>24</v>
      </c>
    </row>
    <row r="11" spans="1:18">
      <c r="A11" s="152" t="s">
        <v>25</v>
      </c>
      <c r="B11" s="152" t="s">
        <v>26</v>
      </c>
      <c r="C11" s="152"/>
      <c r="D11" s="152"/>
      <c r="E11" s="152"/>
      <c r="F11" s="152"/>
      <c r="G11" s="152"/>
      <c r="H11" s="152" t="s">
        <v>27</v>
      </c>
      <c r="I11" s="152"/>
      <c r="J11" s="152"/>
      <c r="K11" s="152"/>
      <c r="L11" s="152"/>
      <c r="M11" s="152"/>
      <c r="N11" s="152"/>
    </row>
    <row r="12" spans="1:18" ht="145.69999999999999" customHeight="1">
      <c r="A12" s="152"/>
      <c r="B12" s="156" t="s">
        <v>366</v>
      </c>
      <c r="C12" s="156"/>
      <c r="D12" s="156"/>
      <c r="E12" s="156"/>
      <c r="F12" s="156"/>
      <c r="G12" s="156"/>
      <c r="H12" s="157" t="s">
        <v>367</v>
      </c>
      <c r="I12" s="152"/>
      <c r="J12" s="152"/>
      <c r="K12" s="152"/>
      <c r="L12" s="152"/>
      <c r="M12" s="152"/>
      <c r="N12" s="152"/>
    </row>
    <row r="13" spans="1:18" ht="28.7" customHeight="1">
      <c r="A13" s="158" t="s">
        <v>288</v>
      </c>
      <c r="B13" s="7" t="s">
        <v>29</v>
      </c>
      <c r="C13" s="7" t="s">
        <v>30</v>
      </c>
      <c r="D13" s="152" t="s">
        <v>31</v>
      </c>
      <c r="E13" s="152"/>
      <c r="F13" s="152"/>
      <c r="G13" s="7" t="s">
        <v>277</v>
      </c>
      <c r="H13" s="7" t="s">
        <v>278</v>
      </c>
      <c r="I13" s="152" t="s">
        <v>14</v>
      </c>
      <c r="J13" s="152"/>
      <c r="K13" s="152" t="s">
        <v>1</v>
      </c>
      <c r="L13" s="152"/>
      <c r="M13" s="152" t="s">
        <v>279</v>
      </c>
      <c r="N13" s="152"/>
      <c r="P13" s="7" t="s">
        <v>16</v>
      </c>
      <c r="Q13" s="7" t="s">
        <v>17</v>
      </c>
      <c r="R13" s="7" t="s">
        <v>18</v>
      </c>
    </row>
    <row r="14" spans="1:18" ht="79.5" customHeight="1">
      <c r="A14" s="159"/>
      <c r="B14" s="152" t="s">
        <v>289</v>
      </c>
      <c r="C14" s="152" t="s">
        <v>42</v>
      </c>
      <c r="D14" s="153" t="s">
        <v>290</v>
      </c>
      <c r="E14" s="153"/>
      <c r="F14" s="153"/>
      <c r="G14" s="8" t="s">
        <v>368</v>
      </c>
      <c r="H14" s="7" t="s">
        <v>291</v>
      </c>
      <c r="I14" s="152">
        <v>10</v>
      </c>
      <c r="J14" s="152"/>
      <c r="K14" s="152">
        <v>10</v>
      </c>
      <c r="L14" s="152"/>
      <c r="M14" s="152"/>
      <c r="N14" s="152"/>
      <c r="P14" s="1">
        <v>4</v>
      </c>
      <c r="Q14" s="1">
        <v>3</v>
      </c>
      <c r="R14" s="45" t="s">
        <v>395</v>
      </c>
    </row>
    <row r="15" spans="1:18" ht="60.6" customHeight="1">
      <c r="A15" s="159"/>
      <c r="B15" s="152"/>
      <c r="C15" s="152"/>
      <c r="D15" s="153" t="s">
        <v>369</v>
      </c>
      <c r="E15" s="153"/>
      <c r="F15" s="153"/>
      <c r="G15" s="8" t="s">
        <v>370</v>
      </c>
      <c r="H15" s="7" t="s">
        <v>371</v>
      </c>
      <c r="I15" s="152">
        <v>10</v>
      </c>
      <c r="J15" s="152"/>
      <c r="K15" s="152">
        <v>10</v>
      </c>
      <c r="L15" s="152"/>
      <c r="M15" s="152"/>
      <c r="N15" s="152"/>
      <c r="P15" s="1">
        <v>3</v>
      </c>
      <c r="Q15" s="1">
        <v>2</v>
      </c>
      <c r="R15" s="45" t="s">
        <v>394</v>
      </c>
    </row>
    <row r="16" spans="1:18" ht="56.1" customHeight="1">
      <c r="A16" s="159"/>
      <c r="B16" s="152"/>
      <c r="C16" s="152"/>
      <c r="D16" s="154" t="s">
        <v>372</v>
      </c>
      <c r="E16" s="153"/>
      <c r="F16" s="153"/>
      <c r="G16" s="53" t="s">
        <v>373</v>
      </c>
      <c r="H16" s="7"/>
      <c r="I16" s="152"/>
      <c r="J16" s="152"/>
      <c r="K16" s="152"/>
      <c r="L16" s="152"/>
      <c r="M16" s="152"/>
      <c r="N16" s="152"/>
      <c r="P16" s="1">
        <v>3</v>
      </c>
      <c r="Q16" s="1">
        <v>0</v>
      </c>
      <c r="R16" s="45" t="s">
        <v>393</v>
      </c>
    </row>
    <row r="17" spans="1:18" ht="36.6" customHeight="1">
      <c r="A17" s="159"/>
      <c r="B17" s="152"/>
      <c r="C17" s="152" t="s">
        <v>43</v>
      </c>
      <c r="D17" s="153" t="s">
        <v>374</v>
      </c>
      <c r="E17" s="153"/>
      <c r="F17" s="153"/>
      <c r="G17" s="54" t="s">
        <v>295</v>
      </c>
      <c r="H17" s="7" t="s">
        <v>295</v>
      </c>
      <c r="I17" s="152">
        <v>10</v>
      </c>
      <c r="J17" s="152"/>
      <c r="K17" s="152">
        <v>10</v>
      </c>
      <c r="L17" s="152"/>
      <c r="M17" s="152"/>
      <c r="N17" s="152"/>
      <c r="P17" s="1">
        <v>5</v>
      </c>
      <c r="Q17" s="1">
        <f>P17*0.8</f>
        <v>4</v>
      </c>
      <c r="R17" s="2" t="s">
        <v>396</v>
      </c>
    </row>
    <row r="18" spans="1:18" ht="48" customHeight="1">
      <c r="A18" s="159"/>
      <c r="B18" s="152"/>
      <c r="C18" s="152"/>
      <c r="D18" s="153" t="s">
        <v>375</v>
      </c>
      <c r="E18" s="153"/>
      <c r="F18" s="153"/>
      <c r="G18" s="7" t="s">
        <v>295</v>
      </c>
      <c r="H18" s="7" t="s">
        <v>295</v>
      </c>
      <c r="I18" s="152"/>
      <c r="J18" s="152"/>
      <c r="K18" s="152"/>
      <c r="L18" s="152"/>
      <c r="M18" s="152"/>
      <c r="N18" s="152"/>
      <c r="P18" s="1">
        <v>5</v>
      </c>
      <c r="Q18" s="57">
        <f>P18*0.8</f>
        <v>4</v>
      </c>
      <c r="R18" s="2" t="s">
        <v>396</v>
      </c>
    </row>
    <row r="19" spans="1:18" ht="36.6" customHeight="1">
      <c r="A19" s="159"/>
      <c r="B19" s="152"/>
      <c r="C19" s="152"/>
      <c r="D19" s="155" t="s">
        <v>376</v>
      </c>
      <c r="E19" s="155"/>
      <c r="F19" s="155"/>
      <c r="G19" s="7" t="s">
        <v>377</v>
      </c>
      <c r="H19" s="7"/>
      <c r="I19" s="152"/>
      <c r="J19" s="152"/>
      <c r="K19" s="152"/>
      <c r="L19" s="152"/>
      <c r="M19" s="152"/>
      <c r="N19" s="152"/>
      <c r="P19" s="1">
        <v>5</v>
      </c>
      <c r="Q19" s="1">
        <v>3</v>
      </c>
      <c r="R19" s="48" t="s">
        <v>397</v>
      </c>
    </row>
    <row r="20" spans="1:18" ht="36.6" customHeight="1">
      <c r="A20" s="159"/>
      <c r="B20" s="152"/>
      <c r="C20" s="152"/>
      <c r="D20" s="154" t="s">
        <v>378</v>
      </c>
      <c r="E20" s="154"/>
      <c r="F20" s="154"/>
      <c r="G20" s="53" t="s">
        <v>379</v>
      </c>
      <c r="H20" s="7"/>
      <c r="I20" s="152"/>
      <c r="J20" s="152"/>
      <c r="K20" s="152"/>
      <c r="L20" s="152"/>
      <c r="M20" s="152"/>
      <c r="N20" s="152"/>
      <c r="P20" s="1">
        <v>5</v>
      </c>
      <c r="Q20" s="1">
        <v>3</v>
      </c>
      <c r="R20" s="48" t="s">
        <v>398</v>
      </c>
    </row>
    <row r="21" spans="1:18" ht="65.45" customHeight="1">
      <c r="A21" s="159"/>
      <c r="B21" s="152"/>
      <c r="C21" s="152" t="s">
        <v>44</v>
      </c>
      <c r="D21" s="153" t="s">
        <v>380</v>
      </c>
      <c r="E21" s="153"/>
      <c r="F21" s="153"/>
      <c r="G21" s="7" t="s">
        <v>298</v>
      </c>
      <c r="H21" s="7" t="s">
        <v>298</v>
      </c>
      <c r="I21" s="152">
        <v>10</v>
      </c>
      <c r="J21" s="152"/>
      <c r="K21" s="152">
        <v>10</v>
      </c>
      <c r="L21" s="152"/>
      <c r="M21" s="152"/>
      <c r="N21" s="152"/>
      <c r="P21" s="1">
        <v>10</v>
      </c>
      <c r="Q21" s="1">
        <f>P21*0.7</f>
        <v>7</v>
      </c>
      <c r="R21" s="48" t="s">
        <v>399</v>
      </c>
    </row>
    <row r="22" spans="1:18" ht="36.6" customHeight="1">
      <c r="A22" s="159"/>
      <c r="B22" s="152"/>
      <c r="C22" s="152"/>
      <c r="D22" s="153"/>
      <c r="E22" s="153"/>
      <c r="F22" s="153"/>
      <c r="G22" s="7"/>
      <c r="H22" s="7"/>
      <c r="I22" s="152"/>
      <c r="J22" s="152"/>
      <c r="K22" s="152"/>
      <c r="L22" s="152"/>
      <c r="M22" s="152"/>
      <c r="N22" s="152"/>
      <c r="P22" s="1"/>
      <c r="Q22" s="1"/>
      <c r="R22" s="1"/>
    </row>
    <row r="23" spans="1:18" ht="36.6" customHeight="1">
      <c r="A23" s="159"/>
      <c r="B23" s="152"/>
      <c r="C23" s="152"/>
      <c r="D23" s="153" t="s">
        <v>205</v>
      </c>
      <c r="E23" s="153"/>
      <c r="F23" s="153"/>
      <c r="G23" s="7"/>
      <c r="H23" s="7"/>
      <c r="I23" s="152"/>
      <c r="J23" s="152"/>
      <c r="K23" s="152"/>
      <c r="L23" s="152"/>
      <c r="M23" s="152"/>
      <c r="N23" s="152"/>
      <c r="P23" s="1"/>
      <c r="Q23" s="1"/>
      <c r="R23" s="1"/>
    </row>
    <row r="24" spans="1:18" ht="54" customHeight="1">
      <c r="A24" s="159"/>
      <c r="B24" s="152"/>
      <c r="C24" s="152" t="s">
        <v>45</v>
      </c>
      <c r="D24" s="153" t="s">
        <v>300</v>
      </c>
      <c r="E24" s="153"/>
      <c r="F24" s="153"/>
      <c r="G24" s="4" t="s">
        <v>381</v>
      </c>
      <c r="H24" s="7">
        <v>136.619091</v>
      </c>
      <c r="I24" s="152">
        <v>10</v>
      </c>
      <c r="J24" s="152"/>
      <c r="K24" s="152">
        <v>10</v>
      </c>
      <c r="L24" s="152"/>
      <c r="M24" s="152" t="s">
        <v>382</v>
      </c>
      <c r="N24" s="152"/>
      <c r="P24" s="1">
        <v>10</v>
      </c>
      <c r="Q24" s="57">
        <v>10</v>
      </c>
      <c r="R24" s="65"/>
    </row>
    <row r="25" spans="1:18" ht="36.6" customHeight="1">
      <c r="A25" s="159"/>
      <c r="B25" s="152"/>
      <c r="C25" s="152"/>
      <c r="D25" s="153" t="s">
        <v>204</v>
      </c>
      <c r="E25" s="153"/>
      <c r="F25" s="153"/>
      <c r="G25" s="7"/>
      <c r="H25" s="7"/>
      <c r="I25" s="152"/>
      <c r="J25" s="152"/>
      <c r="K25" s="152"/>
      <c r="L25" s="152"/>
      <c r="M25" s="152"/>
      <c r="N25" s="152"/>
      <c r="P25" s="1"/>
      <c r="Q25" s="1"/>
      <c r="R25" s="1"/>
    </row>
    <row r="26" spans="1:18" ht="36.6" customHeight="1">
      <c r="A26" s="159"/>
      <c r="B26" s="152"/>
      <c r="C26" s="152"/>
      <c r="D26" s="153" t="s">
        <v>205</v>
      </c>
      <c r="E26" s="153"/>
      <c r="F26" s="153"/>
      <c r="G26" s="7"/>
      <c r="H26" s="7"/>
      <c r="I26" s="152"/>
      <c r="J26" s="152"/>
      <c r="K26" s="152"/>
      <c r="L26" s="152"/>
      <c r="M26" s="152"/>
      <c r="N26" s="152"/>
      <c r="P26" s="1"/>
      <c r="Q26" s="1"/>
      <c r="R26" s="1"/>
    </row>
    <row r="27" spans="1:18" ht="36.6" customHeight="1">
      <c r="A27" s="159"/>
      <c r="B27" s="152" t="s">
        <v>302</v>
      </c>
      <c r="C27" s="152" t="s">
        <v>218</v>
      </c>
      <c r="D27" s="153" t="s">
        <v>74</v>
      </c>
      <c r="E27" s="153"/>
      <c r="F27" s="153"/>
      <c r="G27" s="7"/>
      <c r="H27" s="7"/>
      <c r="I27" s="152"/>
      <c r="J27" s="152"/>
      <c r="K27" s="152"/>
      <c r="L27" s="152"/>
      <c r="M27" s="152"/>
      <c r="N27" s="152"/>
      <c r="P27" s="1"/>
      <c r="Q27" s="1"/>
      <c r="R27" s="1"/>
    </row>
    <row r="28" spans="1:18" ht="36.6" customHeight="1">
      <c r="A28" s="159"/>
      <c r="B28" s="152"/>
      <c r="C28" s="152"/>
      <c r="D28" s="153" t="s">
        <v>204</v>
      </c>
      <c r="E28" s="153"/>
      <c r="F28" s="153"/>
      <c r="G28" s="7"/>
      <c r="H28" s="7"/>
      <c r="I28" s="152"/>
      <c r="J28" s="152"/>
      <c r="K28" s="152"/>
      <c r="L28" s="152"/>
      <c r="M28" s="152"/>
      <c r="N28" s="152"/>
      <c r="P28" s="1"/>
      <c r="Q28" s="1"/>
      <c r="R28" s="1"/>
    </row>
    <row r="29" spans="1:18" ht="36.6" customHeight="1">
      <c r="A29" s="159"/>
      <c r="B29" s="152"/>
      <c r="C29" s="152"/>
      <c r="D29" s="153" t="s">
        <v>205</v>
      </c>
      <c r="E29" s="153"/>
      <c r="F29" s="153"/>
      <c r="G29" s="7"/>
      <c r="H29" s="7"/>
      <c r="I29" s="152"/>
      <c r="J29" s="152"/>
      <c r="K29" s="152"/>
      <c r="L29" s="152"/>
      <c r="M29" s="152"/>
      <c r="N29" s="152"/>
      <c r="P29" s="1"/>
      <c r="Q29" s="1"/>
      <c r="R29" s="1"/>
    </row>
    <row r="30" spans="1:18" ht="48.6" customHeight="1">
      <c r="A30" s="159"/>
      <c r="B30" s="152"/>
      <c r="C30" s="152" t="s">
        <v>304</v>
      </c>
      <c r="D30" s="153" t="s">
        <v>383</v>
      </c>
      <c r="E30" s="153"/>
      <c r="F30" s="153"/>
      <c r="G30" s="7" t="s">
        <v>306</v>
      </c>
      <c r="H30" s="7" t="s">
        <v>306</v>
      </c>
      <c r="I30" s="152">
        <v>15</v>
      </c>
      <c r="J30" s="152"/>
      <c r="K30" s="152">
        <v>15</v>
      </c>
      <c r="L30" s="152"/>
      <c r="M30" s="152"/>
      <c r="N30" s="152"/>
      <c r="P30" s="1">
        <v>15</v>
      </c>
      <c r="Q30" s="1">
        <f>P30*0.8</f>
        <v>12</v>
      </c>
      <c r="R30" s="48" t="s">
        <v>400</v>
      </c>
    </row>
    <row r="31" spans="1:18" ht="62.45" customHeight="1">
      <c r="A31" s="159"/>
      <c r="B31" s="152"/>
      <c r="C31" s="152"/>
      <c r="D31" s="153" t="s">
        <v>384</v>
      </c>
      <c r="E31" s="153"/>
      <c r="F31" s="153"/>
      <c r="G31" s="7" t="s">
        <v>308</v>
      </c>
      <c r="H31" s="7" t="s">
        <v>308</v>
      </c>
      <c r="I31" s="152">
        <v>15</v>
      </c>
      <c r="J31" s="152"/>
      <c r="K31" s="152">
        <v>15</v>
      </c>
      <c r="L31" s="152"/>
      <c r="M31" s="152"/>
      <c r="N31" s="152"/>
      <c r="P31" s="1">
        <v>15</v>
      </c>
      <c r="Q31" s="1">
        <f>P31*0.8</f>
        <v>12</v>
      </c>
      <c r="R31" s="48" t="s">
        <v>400</v>
      </c>
    </row>
    <row r="32" spans="1:18" ht="36.6" customHeight="1">
      <c r="A32" s="159"/>
      <c r="B32" s="152"/>
      <c r="C32" s="152"/>
      <c r="D32" s="153" t="s">
        <v>205</v>
      </c>
      <c r="E32" s="153"/>
      <c r="F32" s="153"/>
      <c r="G32" s="7"/>
      <c r="H32" s="7"/>
      <c r="I32" s="152"/>
      <c r="J32" s="152"/>
      <c r="K32" s="152"/>
      <c r="L32" s="152"/>
      <c r="M32" s="152"/>
      <c r="N32" s="152"/>
      <c r="P32" s="1"/>
      <c r="Q32" s="1"/>
      <c r="R32" s="1"/>
    </row>
    <row r="33" spans="1:18" ht="36.6" customHeight="1">
      <c r="A33" s="159"/>
      <c r="B33" s="152"/>
      <c r="C33" s="152" t="s">
        <v>222</v>
      </c>
      <c r="D33" s="153" t="s">
        <v>74</v>
      </c>
      <c r="E33" s="153"/>
      <c r="F33" s="153"/>
      <c r="G33" s="7"/>
      <c r="H33" s="7"/>
      <c r="I33" s="152"/>
      <c r="J33" s="152"/>
      <c r="K33" s="152"/>
      <c r="L33" s="152"/>
      <c r="M33" s="152"/>
      <c r="N33" s="152"/>
      <c r="P33" s="1"/>
      <c r="Q33" s="1"/>
      <c r="R33" s="1"/>
    </row>
    <row r="34" spans="1:18" ht="36.6" customHeight="1">
      <c r="A34" s="159"/>
      <c r="B34" s="152"/>
      <c r="C34" s="152"/>
      <c r="D34" s="153" t="s">
        <v>204</v>
      </c>
      <c r="E34" s="153"/>
      <c r="F34" s="153"/>
      <c r="G34" s="7"/>
      <c r="H34" s="7"/>
      <c r="I34" s="152"/>
      <c r="J34" s="152"/>
      <c r="K34" s="152"/>
      <c r="L34" s="152"/>
      <c r="M34" s="152"/>
      <c r="N34" s="152"/>
      <c r="P34" s="1"/>
      <c r="Q34" s="1"/>
      <c r="R34" s="1"/>
    </row>
    <row r="35" spans="1:18" ht="36.6" customHeight="1">
      <c r="A35" s="159"/>
      <c r="B35" s="152"/>
      <c r="C35" s="152"/>
      <c r="D35" s="153" t="s">
        <v>205</v>
      </c>
      <c r="E35" s="153"/>
      <c r="F35" s="153"/>
      <c r="G35" s="7"/>
      <c r="H35" s="7"/>
      <c r="I35" s="152"/>
      <c r="J35" s="152"/>
      <c r="K35" s="152"/>
      <c r="L35" s="152"/>
      <c r="M35" s="152"/>
      <c r="N35" s="152"/>
      <c r="P35" s="1"/>
      <c r="Q35" s="1"/>
      <c r="R35" s="1"/>
    </row>
    <row r="36" spans="1:18" ht="36.6" customHeight="1">
      <c r="A36" s="159"/>
      <c r="B36" s="152"/>
      <c r="C36" s="152" t="s">
        <v>80</v>
      </c>
      <c r="D36" s="153" t="s">
        <v>74</v>
      </c>
      <c r="E36" s="153"/>
      <c r="F36" s="153"/>
      <c r="G36" s="7"/>
      <c r="H36" s="7"/>
      <c r="I36" s="152"/>
      <c r="J36" s="152"/>
      <c r="K36" s="152"/>
      <c r="L36" s="152"/>
      <c r="M36" s="152"/>
      <c r="N36" s="152"/>
      <c r="P36" s="1"/>
      <c r="Q36" s="1"/>
      <c r="R36" s="1"/>
    </row>
    <row r="37" spans="1:18" ht="36.6" customHeight="1">
      <c r="A37" s="159"/>
      <c r="B37" s="152"/>
      <c r="C37" s="152"/>
      <c r="D37" s="153" t="s">
        <v>204</v>
      </c>
      <c r="E37" s="153"/>
      <c r="F37" s="153"/>
      <c r="G37" s="7"/>
      <c r="H37" s="7"/>
      <c r="I37" s="152"/>
      <c r="J37" s="152"/>
      <c r="K37" s="152"/>
      <c r="L37" s="152"/>
      <c r="M37" s="152"/>
      <c r="N37" s="152"/>
      <c r="P37" s="1"/>
      <c r="Q37" s="1"/>
      <c r="R37" s="1"/>
    </row>
    <row r="38" spans="1:18" ht="36.6" customHeight="1">
      <c r="A38" s="159"/>
      <c r="B38" s="152"/>
      <c r="C38" s="152"/>
      <c r="D38" s="153" t="s">
        <v>205</v>
      </c>
      <c r="E38" s="153"/>
      <c r="F38" s="153"/>
      <c r="G38" s="7"/>
      <c r="H38" s="7"/>
      <c r="I38" s="152"/>
      <c r="J38" s="152"/>
      <c r="K38" s="152"/>
      <c r="L38" s="152"/>
      <c r="M38" s="152"/>
      <c r="N38" s="152"/>
      <c r="P38" s="1"/>
      <c r="Q38" s="1"/>
      <c r="R38" s="1"/>
    </row>
    <row r="39" spans="1:18" ht="60.95" customHeight="1">
      <c r="A39" s="159"/>
      <c r="B39" s="152" t="s">
        <v>220</v>
      </c>
      <c r="C39" s="152" t="s">
        <v>48</v>
      </c>
      <c r="D39" s="153" t="s">
        <v>385</v>
      </c>
      <c r="E39" s="153"/>
      <c r="F39" s="153"/>
      <c r="G39" s="4" t="s">
        <v>386</v>
      </c>
      <c r="H39" s="55">
        <v>1</v>
      </c>
      <c r="I39" s="152">
        <v>10</v>
      </c>
      <c r="J39" s="152"/>
      <c r="K39" s="152">
        <v>10</v>
      </c>
      <c r="L39" s="152"/>
      <c r="M39" s="152"/>
      <c r="N39" s="152"/>
      <c r="P39" s="1">
        <v>10</v>
      </c>
      <c r="Q39" s="1">
        <v>8</v>
      </c>
      <c r="R39" s="48" t="s">
        <v>401</v>
      </c>
    </row>
    <row r="40" spans="1:18" ht="36.6" customHeight="1">
      <c r="A40" s="159"/>
      <c r="B40" s="152"/>
      <c r="C40" s="152"/>
      <c r="D40" s="153" t="s">
        <v>204</v>
      </c>
      <c r="E40" s="153"/>
      <c r="F40" s="153"/>
      <c r="G40" s="7"/>
      <c r="H40" s="7"/>
      <c r="I40" s="152"/>
      <c r="J40" s="152"/>
      <c r="K40" s="152"/>
      <c r="L40" s="152"/>
      <c r="M40" s="152"/>
      <c r="N40" s="152"/>
      <c r="P40" s="1"/>
      <c r="Q40" s="1"/>
      <c r="R40" s="1"/>
    </row>
    <row r="41" spans="1:18" ht="36.6" customHeight="1">
      <c r="A41" s="160"/>
      <c r="B41" s="152"/>
      <c r="C41" s="152"/>
      <c r="D41" s="153" t="s">
        <v>205</v>
      </c>
      <c r="E41" s="153"/>
      <c r="F41" s="153"/>
      <c r="G41" s="7"/>
      <c r="H41" s="7"/>
      <c r="I41" s="152"/>
      <c r="J41" s="152"/>
      <c r="K41" s="152"/>
      <c r="L41" s="152"/>
      <c r="M41" s="152"/>
      <c r="N41" s="152"/>
      <c r="P41" s="1"/>
      <c r="Q41" s="1"/>
      <c r="R41" s="1"/>
    </row>
    <row r="42" spans="1:18">
      <c r="A42" s="151" t="s">
        <v>49</v>
      </c>
      <c r="B42" s="151"/>
      <c r="C42" s="151"/>
      <c r="D42" s="151"/>
      <c r="E42" s="151"/>
      <c r="F42" s="151"/>
      <c r="G42" s="151"/>
      <c r="H42" s="151"/>
      <c r="I42" s="151">
        <f>SUM(I14:J41)+J7</f>
        <v>100</v>
      </c>
      <c r="J42" s="151"/>
      <c r="K42" s="151">
        <v>100</v>
      </c>
      <c r="L42" s="151"/>
      <c r="M42" s="152"/>
      <c r="N42" s="152"/>
      <c r="P42" s="1">
        <f>SUM(P14:P41)+P7</f>
        <v>100</v>
      </c>
      <c r="Q42" s="1">
        <f>SUM(Q14:Q41)+Q7</f>
        <v>76</v>
      </c>
      <c r="R42" s="1"/>
    </row>
  </sheetData>
  <mergeCells count="176">
    <mergeCell ref="A1:N1"/>
    <mergeCell ref="A2:N2"/>
    <mergeCell ref="A3:B3"/>
    <mergeCell ref="C3:N3"/>
    <mergeCell ref="A4:B4"/>
    <mergeCell ref="C4:G4"/>
    <mergeCell ref="H4:I4"/>
    <mergeCell ref="J4:N4"/>
    <mergeCell ref="A5:B5"/>
    <mergeCell ref="C5:G5"/>
    <mergeCell ref="H5:I5"/>
    <mergeCell ref="J5:N5"/>
    <mergeCell ref="A6:B10"/>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A11:A12"/>
    <mergeCell ref="B11:G11"/>
    <mergeCell ref="H11:N11"/>
    <mergeCell ref="B12:G12"/>
    <mergeCell ref="H12:N12"/>
    <mergeCell ref="A13:A41"/>
    <mergeCell ref="D13:F13"/>
    <mergeCell ref="I13:J13"/>
    <mergeCell ref="K13:L13"/>
    <mergeCell ref="M13:N13"/>
    <mergeCell ref="B14:B26"/>
    <mergeCell ref="C14:C16"/>
    <mergeCell ref="D14:F14"/>
    <mergeCell ref="I14:J14"/>
    <mergeCell ref="K14:L14"/>
    <mergeCell ref="M14:N14"/>
    <mergeCell ref="D15:F15"/>
    <mergeCell ref="I15:J15"/>
    <mergeCell ref="K15:L15"/>
    <mergeCell ref="M15:N15"/>
    <mergeCell ref="D16:F16"/>
    <mergeCell ref="I16:J16"/>
    <mergeCell ref="K16:L16"/>
    <mergeCell ref="M16:N16"/>
    <mergeCell ref="C17:C20"/>
    <mergeCell ref="D17:F17"/>
    <mergeCell ref="I17:J17"/>
    <mergeCell ref="K17:L17"/>
    <mergeCell ref="M17:N17"/>
    <mergeCell ref="D18:F18"/>
    <mergeCell ref="C21:C23"/>
    <mergeCell ref="D21:F21"/>
    <mergeCell ref="I21:J21"/>
    <mergeCell ref="K21:L21"/>
    <mergeCell ref="M21:N21"/>
    <mergeCell ref="D22:F22"/>
    <mergeCell ref="I18:J18"/>
    <mergeCell ref="K18:L18"/>
    <mergeCell ref="M18:N18"/>
    <mergeCell ref="D19:F19"/>
    <mergeCell ref="I19:J19"/>
    <mergeCell ref="K19:L19"/>
    <mergeCell ref="M19:N19"/>
    <mergeCell ref="I22:J22"/>
    <mergeCell ref="K22:L22"/>
    <mergeCell ref="M22:N22"/>
    <mergeCell ref="D23:F23"/>
    <mergeCell ref="I23:J23"/>
    <mergeCell ref="K23:L23"/>
    <mergeCell ref="M23:N23"/>
    <mergeCell ref="D20:F20"/>
    <mergeCell ref="I20:J20"/>
    <mergeCell ref="K20:L20"/>
    <mergeCell ref="M20:N20"/>
    <mergeCell ref="C24:C26"/>
    <mergeCell ref="D24:F24"/>
    <mergeCell ref="I24:J24"/>
    <mergeCell ref="K24:L24"/>
    <mergeCell ref="M24:N24"/>
    <mergeCell ref="D25:F25"/>
    <mergeCell ref="I25:J25"/>
    <mergeCell ref="K25:L25"/>
    <mergeCell ref="M25:N25"/>
    <mergeCell ref="D26:F26"/>
    <mergeCell ref="I28:J28"/>
    <mergeCell ref="K28:L28"/>
    <mergeCell ref="M28:N28"/>
    <mergeCell ref="D29:F29"/>
    <mergeCell ref="I29:J29"/>
    <mergeCell ref="K29:L29"/>
    <mergeCell ref="M29:N29"/>
    <mergeCell ref="I26:J26"/>
    <mergeCell ref="K26:L26"/>
    <mergeCell ref="M26:N26"/>
    <mergeCell ref="D27:F27"/>
    <mergeCell ref="I27:J27"/>
    <mergeCell ref="K27:L27"/>
    <mergeCell ref="M27:N27"/>
    <mergeCell ref="D28:F28"/>
    <mergeCell ref="C33:C35"/>
    <mergeCell ref="D33:F33"/>
    <mergeCell ref="I33:J33"/>
    <mergeCell ref="K33:L33"/>
    <mergeCell ref="M33:N33"/>
    <mergeCell ref="D34:F34"/>
    <mergeCell ref="I34:J34"/>
    <mergeCell ref="C30:C32"/>
    <mergeCell ref="D30:F30"/>
    <mergeCell ref="I30:J30"/>
    <mergeCell ref="K30:L30"/>
    <mergeCell ref="M30:N30"/>
    <mergeCell ref="D31:F31"/>
    <mergeCell ref="I31:J31"/>
    <mergeCell ref="K31:L31"/>
    <mergeCell ref="M31:N31"/>
    <mergeCell ref="D32:F32"/>
    <mergeCell ref="K34:L34"/>
    <mergeCell ref="M34:N34"/>
    <mergeCell ref="D35:F35"/>
    <mergeCell ref="I35:J35"/>
    <mergeCell ref="K35:L35"/>
    <mergeCell ref="M35:N35"/>
    <mergeCell ref="I32:J32"/>
    <mergeCell ref="K32:L32"/>
    <mergeCell ref="M32:N32"/>
    <mergeCell ref="I38:J38"/>
    <mergeCell ref="K38:L38"/>
    <mergeCell ref="M38:N38"/>
    <mergeCell ref="B39:B41"/>
    <mergeCell ref="C39:C41"/>
    <mergeCell ref="D39:F39"/>
    <mergeCell ref="I39:J39"/>
    <mergeCell ref="K39:L39"/>
    <mergeCell ref="M39:N39"/>
    <mergeCell ref="D40:F40"/>
    <mergeCell ref="C36:C38"/>
    <mergeCell ref="D36:F36"/>
    <mergeCell ref="I36:J36"/>
    <mergeCell ref="K36:L36"/>
    <mergeCell ref="M36:N36"/>
    <mergeCell ref="D37:F37"/>
    <mergeCell ref="I37:J37"/>
    <mergeCell ref="K37:L37"/>
    <mergeCell ref="M37:N37"/>
    <mergeCell ref="D38:F38"/>
    <mergeCell ref="B27:B38"/>
    <mergeCell ref="C27:C29"/>
    <mergeCell ref="A42:H42"/>
    <mergeCell ref="I42:J42"/>
    <mergeCell ref="K42:L42"/>
    <mergeCell ref="M42:N42"/>
    <mergeCell ref="I40:J40"/>
    <mergeCell ref="K40:L40"/>
    <mergeCell ref="M40:N40"/>
    <mergeCell ref="D41:F41"/>
    <mergeCell ref="I41:J41"/>
    <mergeCell ref="K41:L41"/>
    <mergeCell ref="M41:N41"/>
  </mergeCells>
  <phoneticPr fontId="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R46"/>
  <sheetViews>
    <sheetView topLeftCell="A19" workbookViewId="0">
      <selection activeCell="R23" sqref="R23"/>
    </sheetView>
  </sheetViews>
  <sheetFormatPr defaultColWidth="11.875" defaultRowHeight="13.5"/>
  <cols>
    <col min="1" max="8" width="11.875" style="12"/>
    <col min="9" max="9" width="3.25" style="12" customWidth="1"/>
    <col min="10" max="10" width="3.625" style="12" customWidth="1"/>
    <col min="11" max="11" width="3.125" style="12" customWidth="1"/>
    <col min="12" max="12" width="2.875" style="12" customWidth="1"/>
    <col min="13" max="13" width="7.875" style="12" customWidth="1"/>
    <col min="14" max="14" width="6.875" style="12" customWidth="1"/>
    <col min="15" max="15" width="11.875" style="12"/>
    <col min="16" max="17" width="11.875" style="27"/>
    <col min="18" max="18" width="22.75" style="22" customWidth="1"/>
    <col min="19" max="16384" width="11.875" style="12"/>
  </cols>
  <sheetData>
    <row r="1" spans="1:18" ht="20.25">
      <c r="A1" s="21" t="s">
        <v>224</v>
      </c>
    </row>
    <row r="2" spans="1:18" ht="22.5">
      <c r="A2" s="119" t="s">
        <v>225</v>
      </c>
      <c r="B2" s="119"/>
      <c r="C2" s="119"/>
      <c r="D2" s="119"/>
      <c r="E2" s="119"/>
      <c r="F2" s="119"/>
      <c r="G2" s="119"/>
      <c r="H2" s="119"/>
      <c r="I2" s="119"/>
      <c r="J2" s="119"/>
      <c r="K2" s="119"/>
      <c r="L2" s="119"/>
      <c r="M2" s="119"/>
      <c r="N2" s="119"/>
    </row>
    <row r="3" spans="1:18" ht="18.75">
      <c r="A3" s="120" t="s">
        <v>226</v>
      </c>
      <c r="B3" s="120"/>
      <c r="C3" s="120"/>
      <c r="D3" s="120"/>
      <c r="E3" s="120"/>
      <c r="F3" s="120"/>
      <c r="G3" s="120"/>
      <c r="H3" s="120"/>
      <c r="I3" s="120"/>
      <c r="J3" s="120"/>
      <c r="K3" s="120"/>
      <c r="L3" s="120"/>
      <c r="M3" s="120"/>
      <c r="N3" s="120"/>
    </row>
    <row r="4" spans="1:18">
      <c r="A4" s="113" t="s">
        <v>0</v>
      </c>
      <c r="B4" s="113"/>
      <c r="C4" s="113" t="s">
        <v>227</v>
      </c>
      <c r="D4" s="113"/>
      <c r="E4" s="113"/>
      <c r="F4" s="113"/>
      <c r="G4" s="113"/>
      <c r="H4" s="113"/>
      <c r="I4" s="113"/>
      <c r="J4" s="113"/>
      <c r="K4" s="113"/>
      <c r="L4" s="113"/>
      <c r="M4" s="113"/>
      <c r="N4" s="113"/>
    </row>
    <row r="5" spans="1:18">
      <c r="A5" s="113" t="s">
        <v>5</v>
      </c>
      <c r="B5" s="113"/>
      <c r="C5" s="113" t="s">
        <v>6</v>
      </c>
      <c r="D5" s="113"/>
      <c r="E5" s="113"/>
      <c r="F5" s="113"/>
      <c r="G5" s="113"/>
      <c r="H5" s="113" t="s">
        <v>7</v>
      </c>
      <c r="I5" s="113"/>
      <c r="J5" s="113" t="s">
        <v>2</v>
      </c>
      <c r="K5" s="113"/>
      <c r="L5" s="113"/>
      <c r="M5" s="113"/>
      <c r="N5" s="113"/>
    </row>
    <row r="6" spans="1:18">
      <c r="A6" s="113" t="s">
        <v>8</v>
      </c>
      <c r="B6" s="113"/>
      <c r="C6" s="113"/>
      <c r="D6" s="113"/>
      <c r="E6" s="113"/>
      <c r="F6" s="113"/>
      <c r="G6" s="113"/>
      <c r="H6" s="113" t="s">
        <v>9</v>
      </c>
      <c r="I6" s="113"/>
      <c r="J6" s="113"/>
      <c r="K6" s="113"/>
      <c r="L6" s="113"/>
      <c r="M6" s="113"/>
      <c r="N6" s="113"/>
    </row>
    <row r="7" spans="1:18" ht="15" customHeight="1">
      <c r="A7" s="171" t="s">
        <v>50</v>
      </c>
      <c r="B7" s="172"/>
      <c r="C7" s="113"/>
      <c r="D7" s="113"/>
      <c r="E7" s="14" t="s">
        <v>11</v>
      </c>
      <c r="F7" s="113" t="s">
        <v>12</v>
      </c>
      <c r="G7" s="113"/>
      <c r="H7" s="113" t="s">
        <v>13</v>
      </c>
      <c r="I7" s="113"/>
      <c r="J7" s="113" t="s">
        <v>14</v>
      </c>
      <c r="K7" s="113"/>
      <c r="L7" s="113" t="s">
        <v>15</v>
      </c>
      <c r="M7" s="113"/>
      <c r="N7" s="113" t="s">
        <v>1</v>
      </c>
      <c r="P7" s="180" t="s">
        <v>35</v>
      </c>
      <c r="Q7" s="180" t="s">
        <v>36</v>
      </c>
      <c r="R7" s="182" t="s">
        <v>37</v>
      </c>
    </row>
    <row r="8" spans="1:18" ht="24.95" customHeight="1">
      <c r="A8" s="173"/>
      <c r="B8" s="174"/>
      <c r="C8" s="113"/>
      <c r="D8" s="113"/>
      <c r="E8" s="14" t="s">
        <v>20</v>
      </c>
      <c r="F8" s="113" t="s">
        <v>20</v>
      </c>
      <c r="G8" s="113"/>
      <c r="H8" s="113" t="s">
        <v>21</v>
      </c>
      <c r="I8" s="113"/>
      <c r="J8" s="113"/>
      <c r="K8" s="113"/>
      <c r="L8" s="113"/>
      <c r="M8" s="113"/>
      <c r="N8" s="113"/>
      <c r="P8" s="181"/>
      <c r="Q8" s="181"/>
      <c r="R8" s="183"/>
    </row>
    <row r="9" spans="1:18" ht="38.25">
      <c r="A9" s="173"/>
      <c r="B9" s="174"/>
      <c r="C9" s="185" t="s">
        <v>22</v>
      </c>
      <c r="D9" s="185"/>
      <c r="E9" s="14" t="s">
        <v>430</v>
      </c>
      <c r="F9" s="113">
        <v>583.02250900000001</v>
      </c>
      <c r="G9" s="113"/>
      <c r="H9" s="113" t="s">
        <v>431</v>
      </c>
      <c r="I9" s="113"/>
      <c r="J9" s="113">
        <v>10</v>
      </c>
      <c r="K9" s="113"/>
      <c r="L9" s="113">
        <v>98</v>
      </c>
      <c r="M9" s="113"/>
      <c r="N9" s="14">
        <v>10</v>
      </c>
      <c r="P9" s="28">
        <f>J9</f>
        <v>10</v>
      </c>
      <c r="Q9" s="29">
        <f>ROUND(484.379959/F9*P9,1)</f>
        <v>8.3000000000000007</v>
      </c>
      <c r="R9" s="20" t="s">
        <v>228</v>
      </c>
    </row>
    <row r="10" spans="1:18">
      <c r="A10" s="173"/>
      <c r="B10" s="174"/>
      <c r="C10" s="113" t="s">
        <v>53</v>
      </c>
      <c r="D10" s="113"/>
      <c r="E10" s="113" t="s">
        <v>430</v>
      </c>
      <c r="F10" s="113">
        <v>583.02250900000001</v>
      </c>
      <c r="G10" s="113"/>
      <c r="H10" s="113">
        <v>484.37995899999999</v>
      </c>
      <c r="I10" s="113"/>
      <c r="J10" s="113">
        <v>10</v>
      </c>
      <c r="K10" s="113"/>
      <c r="L10" s="113">
        <v>98</v>
      </c>
      <c r="M10" s="113"/>
      <c r="N10" s="113">
        <v>10</v>
      </c>
      <c r="P10" s="28"/>
      <c r="Q10" s="28"/>
      <c r="R10" s="20"/>
    </row>
    <row r="11" spans="1:18" ht="28.5" customHeight="1">
      <c r="A11" s="173"/>
      <c r="B11" s="174"/>
      <c r="C11" s="113" t="s">
        <v>54</v>
      </c>
      <c r="D11" s="113"/>
      <c r="E11" s="113"/>
      <c r="F11" s="113"/>
      <c r="G11" s="113"/>
      <c r="H11" s="113"/>
      <c r="I11" s="113"/>
      <c r="J11" s="113"/>
      <c r="K11" s="113"/>
      <c r="L11" s="113"/>
      <c r="M11" s="113"/>
      <c r="N11" s="113"/>
      <c r="P11" s="28"/>
      <c r="Q11" s="28"/>
      <c r="R11" s="20"/>
    </row>
    <row r="12" spans="1:18">
      <c r="A12" s="173"/>
      <c r="B12" s="174"/>
      <c r="C12" s="113" t="s">
        <v>55</v>
      </c>
      <c r="D12" s="113"/>
      <c r="E12" s="14"/>
      <c r="F12" s="113"/>
      <c r="G12" s="113"/>
      <c r="H12" s="113"/>
      <c r="I12" s="113"/>
      <c r="J12" s="113" t="s">
        <v>24</v>
      </c>
      <c r="K12" s="113"/>
      <c r="L12" s="113"/>
      <c r="M12" s="113"/>
      <c r="N12" s="14" t="s">
        <v>24</v>
      </c>
      <c r="P12" s="28"/>
      <c r="Q12" s="28"/>
      <c r="R12" s="20"/>
    </row>
    <row r="13" spans="1:18">
      <c r="A13" s="175"/>
      <c r="B13" s="176"/>
      <c r="C13" s="113" t="s">
        <v>56</v>
      </c>
      <c r="D13" s="113"/>
      <c r="E13" s="14"/>
      <c r="F13" s="113"/>
      <c r="G13" s="113"/>
      <c r="H13" s="113"/>
      <c r="I13" s="113"/>
      <c r="J13" s="113" t="s">
        <v>24</v>
      </c>
      <c r="K13" s="113"/>
      <c r="L13" s="113"/>
      <c r="M13" s="113"/>
      <c r="N13" s="14" t="s">
        <v>24</v>
      </c>
      <c r="P13" s="28"/>
      <c r="Q13" s="28"/>
      <c r="R13" s="20"/>
    </row>
    <row r="14" spans="1:18">
      <c r="A14" s="113" t="s">
        <v>25</v>
      </c>
      <c r="B14" s="113" t="s">
        <v>26</v>
      </c>
      <c r="C14" s="113"/>
      <c r="D14" s="113"/>
      <c r="E14" s="113"/>
      <c r="F14" s="113"/>
      <c r="G14" s="113"/>
      <c r="H14" s="113" t="s">
        <v>27</v>
      </c>
      <c r="I14" s="113"/>
      <c r="J14" s="113"/>
      <c r="K14" s="113"/>
      <c r="L14" s="113"/>
      <c r="M14" s="113"/>
      <c r="N14" s="113"/>
      <c r="P14" s="28"/>
      <c r="Q14" s="28"/>
      <c r="R14" s="20"/>
    </row>
    <row r="15" spans="1:18" ht="100.5" customHeight="1">
      <c r="A15" s="113"/>
      <c r="B15" s="118" t="s">
        <v>229</v>
      </c>
      <c r="C15" s="118"/>
      <c r="D15" s="118"/>
      <c r="E15" s="118"/>
      <c r="F15" s="118"/>
      <c r="G15" s="118"/>
      <c r="H15" s="184" t="s">
        <v>230</v>
      </c>
      <c r="I15" s="184"/>
      <c r="J15" s="184"/>
      <c r="K15" s="184"/>
      <c r="L15" s="184"/>
      <c r="M15" s="184"/>
      <c r="N15" s="184"/>
      <c r="P15" s="28"/>
      <c r="Q15" s="28"/>
      <c r="R15" s="20"/>
    </row>
    <row r="16" spans="1:18" ht="15" customHeight="1">
      <c r="A16" s="115" t="s">
        <v>276</v>
      </c>
      <c r="B16" s="113" t="s">
        <v>29</v>
      </c>
      <c r="C16" s="113" t="s">
        <v>30</v>
      </c>
      <c r="D16" s="113" t="s">
        <v>31</v>
      </c>
      <c r="E16" s="113"/>
      <c r="F16" s="113"/>
      <c r="G16" s="14" t="s">
        <v>32</v>
      </c>
      <c r="H16" s="14" t="s">
        <v>33</v>
      </c>
      <c r="I16" s="113" t="s">
        <v>14</v>
      </c>
      <c r="J16" s="113"/>
      <c r="K16" s="113" t="s">
        <v>1</v>
      </c>
      <c r="L16" s="113"/>
      <c r="M16" s="113" t="s">
        <v>89</v>
      </c>
      <c r="N16" s="113"/>
      <c r="P16" s="180" t="s">
        <v>35</v>
      </c>
      <c r="Q16" s="180" t="s">
        <v>36</v>
      </c>
      <c r="R16" s="182" t="s">
        <v>37</v>
      </c>
    </row>
    <row r="17" spans="1:18">
      <c r="A17" s="116"/>
      <c r="B17" s="113"/>
      <c r="C17" s="113"/>
      <c r="D17" s="113"/>
      <c r="E17" s="113"/>
      <c r="F17" s="113"/>
      <c r="G17" s="14" t="s">
        <v>38</v>
      </c>
      <c r="H17" s="14" t="s">
        <v>39</v>
      </c>
      <c r="I17" s="113"/>
      <c r="J17" s="113"/>
      <c r="K17" s="113"/>
      <c r="L17" s="113"/>
      <c r="M17" s="113"/>
      <c r="N17" s="113"/>
      <c r="P17" s="181"/>
      <c r="Q17" s="181"/>
      <c r="R17" s="183"/>
    </row>
    <row r="18" spans="1:18" ht="39.75">
      <c r="A18" s="116"/>
      <c r="B18" s="113" t="s">
        <v>231</v>
      </c>
      <c r="C18" s="113" t="s">
        <v>232</v>
      </c>
      <c r="D18" s="177" t="s">
        <v>233</v>
      </c>
      <c r="E18" s="177"/>
      <c r="F18" s="177"/>
      <c r="G18" s="14" t="s">
        <v>234</v>
      </c>
      <c r="H18" s="14" t="s">
        <v>235</v>
      </c>
      <c r="I18" s="113">
        <v>5</v>
      </c>
      <c r="J18" s="113"/>
      <c r="K18" s="113">
        <v>5</v>
      </c>
      <c r="L18" s="113"/>
      <c r="M18" s="113"/>
      <c r="N18" s="113"/>
      <c r="P18" s="28">
        <v>10</v>
      </c>
      <c r="Q18" s="28">
        <f>P18*0.8</f>
        <v>8</v>
      </c>
      <c r="R18" s="20" t="s">
        <v>236</v>
      </c>
    </row>
    <row r="19" spans="1:18" ht="50.45" customHeight="1">
      <c r="A19" s="116"/>
      <c r="B19" s="113"/>
      <c r="C19" s="113"/>
      <c r="D19" s="177" t="s">
        <v>237</v>
      </c>
      <c r="E19" s="177"/>
      <c r="F19" s="177"/>
      <c r="G19" s="14" t="s">
        <v>238</v>
      </c>
      <c r="H19" s="14" t="s">
        <v>238</v>
      </c>
      <c r="I19" s="113">
        <v>5</v>
      </c>
      <c r="J19" s="113"/>
      <c r="K19" s="113">
        <v>5</v>
      </c>
      <c r="L19" s="113"/>
      <c r="M19" s="113"/>
      <c r="N19" s="113"/>
      <c r="P19" s="28">
        <v>5</v>
      </c>
      <c r="Q19" s="28">
        <v>3</v>
      </c>
      <c r="R19" s="20" t="s">
        <v>402</v>
      </c>
    </row>
    <row r="20" spans="1:18" ht="30.95" customHeight="1">
      <c r="A20" s="116"/>
      <c r="B20" s="113"/>
      <c r="C20" s="113"/>
      <c r="D20" s="177" t="s">
        <v>239</v>
      </c>
      <c r="E20" s="177"/>
      <c r="F20" s="177"/>
      <c r="G20" s="14" t="s">
        <v>240</v>
      </c>
      <c r="H20" s="14" t="s">
        <v>240</v>
      </c>
      <c r="I20" s="113">
        <v>5</v>
      </c>
      <c r="J20" s="113"/>
      <c r="K20" s="113">
        <v>5</v>
      </c>
      <c r="L20" s="113"/>
      <c r="M20" s="113"/>
      <c r="N20" s="113"/>
      <c r="P20" s="28"/>
      <c r="Q20" s="28"/>
      <c r="R20" s="20" t="s">
        <v>241</v>
      </c>
    </row>
    <row r="21" spans="1:18">
      <c r="A21" s="116"/>
      <c r="B21" s="113"/>
      <c r="C21" s="113" t="s">
        <v>242</v>
      </c>
      <c r="D21" s="177" t="s">
        <v>243</v>
      </c>
      <c r="E21" s="177"/>
      <c r="F21" s="177"/>
      <c r="G21" s="14" t="s">
        <v>244</v>
      </c>
      <c r="H21" s="14" t="s">
        <v>244</v>
      </c>
      <c r="I21" s="113">
        <v>5</v>
      </c>
      <c r="J21" s="113"/>
      <c r="K21" s="113">
        <v>5</v>
      </c>
      <c r="L21" s="113"/>
      <c r="M21" s="113"/>
      <c r="N21" s="113"/>
      <c r="P21" s="28">
        <v>5</v>
      </c>
      <c r="Q21" s="28">
        <v>5</v>
      </c>
      <c r="R21" s="20"/>
    </row>
    <row r="22" spans="1:18" ht="54.95" customHeight="1">
      <c r="A22" s="116"/>
      <c r="B22" s="113"/>
      <c r="C22" s="113"/>
      <c r="D22" s="177" t="s">
        <v>245</v>
      </c>
      <c r="E22" s="177"/>
      <c r="F22" s="177"/>
      <c r="G22" s="14" t="s">
        <v>246</v>
      </c>
      <c r="H22" s="14" t="s">
        <v>246</v>
      </c>
      <c r="I22" s="113">
        <v>5</v>
      </c>
      <c r="J22" s="113"/>
      <c r="K22" s="113">
        <v>5</v>
      </c>
      <c r="L22" s="113"/>
      <c r="M22" s="113"/>
      <c r="N22" s="113"/>
      <c r="P22" s="28">
        <v>5</v>
      </c>
      <c r="Q22" s="28">
        <v>3</v>
      </c>
      <c r="R22" s="20" t="s">
        <v>403</v>
      </c>
    </row>
    <row r="23" spans="1:18">
      <c r="A23" s="116"/>
      <c r="B23" s="113"/>
      <c r="C23" s="113"/>
      <c r="D23" s="177" t="s">
        <v>205</v>
      </c>
      <c r="E23" s="177"/>
      <c r="F23" s="177"/>
      <c r="G23" s="14"/>
      <c r="H23" s="14"/>
      <c r="I23" s="113"/>
      <c r="J23" s="113"/>
      <c r="K23" s="113"/>
      <c r="L23" s="113"/>
      <c r="M23" s="113"/>
      <c r="N23" s="113"/>
      <c r="P23" s="28"/>
      <c r="Q23" s="28"/>
      <c r="R23" s="20"/>
    </row>
    <row r="24" spans="1:18" ht="76.5" customHeight="1">
      <c r="A24" s="116"/>
      <c r="B24" s="113"/>
      <c r="C24" s="113" t="s">
        <v>247</v>
      </c>
      <c r="D24" s="177" t="s">
        <v>248</v>
      </c>
      <c r="E24" s="177"/>
      <c r="F24" s="177"/>
      <c r="G24" s="14" t="s">
        <v>249</v>
      </c>
      <c r="H24" s="14" t="s">
        <v>250</v>
      </c>
      <c r="I24" s="113">
        <v>5</v>
      </c>
      <c r="J24" s="113"/>
      <c r="K24" s="113">
        <v>5</v>
      </c>
      <c r="L24" s="113"/>
      <c r="M24" s="113" t="s">
        <v>251</v>
      </c>
      <c r="N24" s="113"/>
      <c r="P24" s="28">
        <v>5</v>
      </c>
      <c r="Q24" s="28">
        <f>P24*0.7</f>
        <v>3.5</v>
      </c>
      <c r="R24" s="20" t="s">
        <v>404</v>
      </c>
    </row>
    <row r="25" spans="1:18" ht="39" customHeight="1">
      <c r="A25" s="116"/>
      <c r="B25" s="113"/>
      <c r="C25" s="113"/>
      <c r="D25" s="177" t="s">
        <v>252</v>
      </c>
      <c r="E25" s="177"/>
      <c r="F25" s="177"/>
      <c r="G25" s="14" t="s">
        <v>13</v>
      </c>
      <c r="H25" s="23">
        <v>44328</v>
      </c>
      <c r="I25" s="113">
        <v>5</v>
      </c>
      <c r="J25" s="113"/>
      <c r="K25" s="113">
        <v>5</v>
      </c>
      <c r="L25" s="113"/>
      <c r="M25" s="113" t="s">
        <v>253</v>
      </c>
      <c r="N25" s="113"/>
      <c r="P25" s="28">
        <v>5</v>
      </c>
      <c r="Q25" s="28">
        <f>P25*0.7</f>
        <v>3.5</v>
      </c>
      <c r="R25" s="20" t="s">
        <v>405</v>
      </c>
    </row>
    <row r="26" spans="1:18" ht="33.6" customHeight="1">
      <c r="A26" s="116"/>
      <c r="B26" s="113"/>
      <c r="C26" s="113"/>
      <c r="D26" s="177" t="s">
        <v>254</v>
      </c>
      <c r="E26" s="177"/>
      <c r="F26" s="177"/>
      <c r="G26" s="14" t="s">
        <v>255</v>
      </c>
      <c r="H26" s="14" t="s">
        <v>255</v>
      </c>
      <c r="I26" s="113">
        <v>5</v>
      </c>
      <c r="J26" s="113"/>
      <c r="K26" s="113">
        <v>5</v>
      </c>
      <c r="L26" s="113"/>
      <c r="M26" s="113" t="s">
        <v>256</v>
      </c>
      <c r="N26" s="113"/>
      <c r="P26" s="28">
        <v>5</v>
      </c>
      <c r="Q26" s="28">
        <f>P26*0.6</f>
        <v>3</v>
      </c>
      <c r="R26" s="20" t="s">
        <v>406</v>
      </c>
    </row>
    <row r="27" spans="1:18">
      <c r="A27" s="116"/>
      <c r="B27" s="113"/>
      <c r="C27" s="113" t="s">
        <v>257</v>
      </c>
      <c r="D27" s="177" t="s">
        <v>72</v>
      </c>
      <c r="E27" s="177"/>
      <c r="F27" s="177"/>
      <c r="G27" s="14">
        <v>583.02250900000001</v>
      </c>
      <c r="H27" s="14">
        <v>484.37995899999999</v>
      </c>
      <c r="I27" s="113"/>
      <c r="J27" s="113"/>
      <c r="K27" s="113"/>
      <c r="L27" s="113"/>
      <c r="M27" s="113"/>
      <c r="N27" s="113"/>
      <c r="P27" s="28">
        <v>10</v>
      </c>
      <c r="Q27" s="28">
        <v>10</v>
      </c>
      <c r="R27" s="20"/>
    </row>
    <row r="28" spans="1:18">
      <c r="A28" s="116"/>
      <c r="B28" s="113"/>
      <c r="C28" s="113"/>
      <c r="D28" s="177" t="s">
        <v>204</v>
      </c>
      <c r="E28" s="177"/>
      <c r="F28" s="177"/>
      <c r="G28" s="14"/>
      <c r="H28" s="14"/>
      <c r="I28" s="113"/>
      <c r="J28" s="113"/>
      <c r="K28" s="113"/>
      <c r="L28" s="113"/>
      <c r="M28" s="113"/>
      <c r="N28" s="113"/>
      <c r="P28" s="28"/>
      <c r="Q28" s="28"/>
      <c r="R28" s="20"/>
    </row>
    <row r="29" spans="1:18">
      <c r="A29" s="116"/>
      <c r="B29" s="113"/>
      <c r="C29" s="113"/>
      <c r="D29" s="177" t="s">
        <v>205</v>
      </c>
      <c r="E29" s="177"/>
      <c r="F29" s="177"/>
      <c r="G29" s="14"/>
      <c r="H29" s="14"/>
      <c r="I29" s="113"/>
      <c r="J29" s="113"/>
      <c r="K29" s="113"/>
      <c r="L29" s="113"/>
      <c r="M29" s="113"/>
      <c r="N29" s="113"/>
      <c r="P29" s="28"/>
      <c r="Q29" s="28"/>
      <c r="R29" s="20"/>
    </row>
    <row r="30" spans="1:18">
      <c r="A30" s="116"/>
      <c r="B30" s="113" t="s">
        <v>258</v>
      </c>
      <c r="C30" s="14" t="s">
        <v>196</v>
      </c>
      <c r="D30" s="177" t="s">
        <v>74</v>
      </c>
      <c r="E30" s="177"/>
      <c r="F30" s="177"/>
      <c r="G30" s="14"/>
      <c r="H30" s="14"/>
      <c r="I30" s="113"/>
      <c r="J30" s="113"/>
      <c r="K30" s="113"/>
      <c r="L30" s="113"/>
      <c r="M30" s="113"/>
      <c r="N30" s="113"/>
      <c r="P30" s="28"/>
      <c r="Q30" s="28"/>
      <c r="R30" s="20"/>
    </row>
    <row r="31" spans="1:18">
      <c r="A31" s="116"/>
      <c r="B31" s="113"/>
      <c r="C31" s="14" t="s">
        <v>197</v>
      </c>
      <c r="D31" s="177" t="s">
        <v>204</v>
      </c>
      <c r="E31" s="177"/>
      <c r="F31" s="177"/>
      <c r="G31" s="14"/>
      <c r="H31" s="14"/>
      <c r="I31" s="113"/>
      <c r="J31" s="113"/>
      <c r="K31" s="113"/>
      <c r="L31" s="113"/>
      <c r="M31" s="113"/>
      <c r="N31" s="113"/>
      <c r="P31" s="28"/>
      <c r="Q31" s="28"/>
      <c r="R31" s="20"/>
    </row>
    <row r="32" spans="1:18">
      <c r="A32" s="116"/>
      <c r="B32" s="113"/>
      <c r="C32" s="24"/>
      <c r="D32" s="177" t="s">
        <v>205</v>
      </c>
      <c r="E32" s="177"/>
      <c r="F32" s="177"/>
      <c r="G32" s="14"/>
      <c r="H32" s="14"/>
      <c r="I32" s="113"/>
      <c r="J32" s="113"/>
      <c r="K32" s="113"/>
      <c r="L32" s="113"/>
      <c r="M32" s="113"/>
      <c r="N32" s="113"/>
      <c r="P32" s="28"/>
      <c r="Q32" s="28"/>
      <c r="R32" s="20"/>
    </row>
    <row r="33" spans="1:18" ht="33.950000000000003" customHeight="1">
      <c r="A33" s="116"/>
      <c r="B33" s="113"/>
      <c r="C33" s="113" t="s">
        <v>259</v>
      </c>
      <c r="D33" s="179" t="s">
        <v>260</v>
      </c>
      <c r="E33" s="179"/>
      <c r="F33" s="179"/>
      <c r="G33" s="14" t="s">
        <v>261</v>
      </c>
      <c r="H33" s="14" t="s">
        <v>261</v>
      </c>
      <c r="I33" s="113">
        <v>3</v>
      </c>
      <c r="J33" s="113"/>
      <c r="K33" s="113">
        <v>3</v>
      </c>
      <c r="L33" s="113"/>
      <c r="M33" s="113"/>
      <c r="N33" s="113"/>
      <c r="P33" s="28"/>
      <c r="Q33" s="28"/>
      <c r="R33" s="20" t="s">
        <v>241</v>
      </c>
    </row>
    <row r="34" spans="1:18" ht="24" customHeight="1">
      <c r="A34" s="116"/>
      <c r="B34" s="113"/>
      <c r="C34" s="113"/>
      <c r="D34" s="179" t="s">
        <v>262</v>
      </c>
      <c r="E34" s="179"/>
      <c r="F34" s="179"/>
      <c r="G34" s="14" t="s">
        <v>263</v>
      </c>
      <c r="H34" s="14" t="s">
        <v>263</v>
      </c>
      <c r="I34" s="113">
        <v>3</v>
      </c>
      <c r="J34" s="113"/>
      <c r="K34" s="113">
        <v>3</v>
      </c>
      <c r="L34" s="113"/>
      <c r="M34" s="113"/>
      <c r="N34" s="113"/>
      <c r="P34" s="28"/>
      <c r="Q34" s="28"/>
      <c r="R34" s="20" t="s">
        <v>241</v>
      </c>
    </row>
    <row r="35" spans="1:18" ht="45.6" customHeight="1">
      <c r="A35" s="116"/>
      <c r="B35" s="113"/>
      <c r="C35" s="113"/>
      <c r="D35" s="178" t="s">
        <v>264</v>
      </c>
      <c r="E35" s="178"/>
      <c r="F35" s="178"/>
      <c r="G35" s="25" t="s">
        <v>265</v>
      </c>
      <c r="H35" s="25"/>
      <c r="I35" s="113"/>
      <c r="J35" s="113"/>
      <c r="K35" s="113"/>
      <c r="L35" s="113"/>
      <c r="M35" s="113"/>
      <c r="N35" s="113"/>
      <c r="P35" s="28">
        <v>15</v>
      </c>
      <c r="Q35" s="28">
        <f>P35*0.8</f>
        <v>12</v>
      </c>
      <c r="R35" s="20" t="s">
        <v>266</v>
      </c>
    </row>
    <row r="36" spans="1:18" ht="57" customHeight="1">
      <c r="A36" s="116"/>
      <c r="B36" s="113"/>
      <c r="C36" s="113"/>
      <c r="D36" s="178" t="s">
        <v>267</v>
      </c>
      <c r="E36" s="178"/>
      <c r="F36" s="178"/>
      <c r="G36" s="25" t="s">
        <v>268</v>
      </c>
      <c r="H36" s="25"/>
      <c r="I36" s="113"/>
      <c r="J36" s="113"/>
      <c r="K36" s="113"/>
      <c r="L36" s="113"/>
      <c r="M36" s="113"/>
      <c r="N36" s="113"/>
      <c r="P36" s="28">
        <v>15</v>
      </c>
      <c r="Q36" s="28">
        <f>P36*0.8</f>
        <v>12</v>
      </c>
      <c r="R36" s="20" t="s">
        <v>269</v>
      </c>
    </row>
    <row r="37" spans="1:18">
      <c r="A37" s="116"/>
      <c r="B37" s="113"/>
      <c r="C37" s="14" t="s">
        <v>203</v>
      </c>
      <c r="D37" s="177" t="s">
        <v>74</v>
      </c>
      <c r="E37" s="177"/>
      <c r="F37" s="177"/>
      <c r="G37" s="14"/>
      <c r="H37" s="14"/>
      <c r="I37" s="113"/>
      <c r="J37" s="113"/>
      <c r="K37" s="113"/>
      <c r="L37" s="113"/>
      <c r="M37" s="113"/>
      <c r="N37" s="113"/>
      <c r="P37" s="28"/>
      <c r="Q37" s="28"/>
      <c r="R37" s="20"/>
    </row>
    <row r="38" spans="1:18">
      <c r="A38" s="116"/>
      <c r="B38" s="113"/>
      <c r="C38" s="14" t="s">
        <v>197</v>
      </c>
      <c r="D38" s="177" t="s">
        <v>204</v>
      </c>
      <c r="E38" s="177"/>
      <c r="F38" s="177"/>
      <c r="G38" s="14"/>
      <c r="H38" s="14"/>
      <c r="I38" s="113"/>
      <c r="J38" s="113"/>
      <c r="K38" s="113"/>
      <c r="L38" s="113"/>
      <c r="M38" s="113"/>
      <c r="N38" s="113"/>
      <c r="P38" s="28"/>
      <c r="Q38" s="28"/>
      <c r="R38" s="20"/>
    </row>
    <row r="39" spans="1:18">
      <c r="A39" s="116"/>
      <c r="B39" s="113"/>
      <c r="C39" s="24"/>
      <c r="D39" s="177" t="s">
        <v>205</v>
      </c>
      <c r="E39" s="177"/>
      <c r="F39" s="177"/>
      <c r="G39" s="14"/>
      <c r="H39" s="14"/>
      <c r="I39" s="113"/>
      <c r="J39" s="113"/>
      <c r="K39" s="113"/>
      <c r="L39" s="113"/>
      <c r="M39" s="113"/>
      <c r="N39" s="113"/>
      <c r="P39" s="28"/>
      <c r="Q39" s="28"/>
      <c r="R39" s="20"/>
    </row>
    <row r="40" spans="1:18">
      <c r="A40" s="116"/>
      <c r="B40" s="113"/>
      <c r="C40" s="113" t="s">
        <v>80</v>
      </c>
      <c r="D40" s="177" t="s">
        <v>74</v>
      </c>
      <c r="E40" s="177"/>
      <c r="F40" s="177"/>
      <c r="G40" s="14"/>
      <c r="H40" s="14"/>
      <c r="I40" s="113"/>
      <c r="J40" s="113"/>
      <c r="K40" s="113"/>
      <c r="L40" s="113"/>
      <c r="M40" s="113"/>
      <c r="N40" s="113"/>
      <c r="P40" s="28"/>
      <c r="Q40" s="28"/>
      <c r="R40" s="20"/>
    </row>
    <row r="41" spans="1:18">
      <c r="A41" s="116"/>
      <c r="B41" s="113"/>
      <c r="C41" s="113"/>
      <c r="D41" s="177" t="s">
        <v>204</v>
      </c>
      <c r="E41" s="177"/>
      <c r="F41" s="177"/>
      <c r="G41" s="14"/>
      <c r="H41" s="14"/>
      <c r="I41" s="113"/>
      <c r="J41" s="113"/>
      <c r="K41" s="113"/>
      <c r="L41" s="113"/>
      <c r="M41" s="113"/>
      <c r="N41" s="113"/>
      <c r="P41" s="28"/>
      <c r="Q41" s="28"/>
      <c r="R41" s="20"/>
    </row>
    <row r="42" spans="1:18">
      <c r="A42" s="116"/>
      <c r="B42" s="113"/>
      <c r="C42" s="113"/>
      <c r="D42" s="177" t="s">
        <v>205</v>
      </c>
      <c r="E42" s="177"/>
      <c r="F42" s="177"/>
      <c r="G42" s="14"/>
      <c r="H42" s="14"/>
      <c r="I42" s="113"/>
      <c r="J42" s="113"/>
      <c r="K42" s="113"/>
      <c r="L42" s="113"/>
      <c r="M42" s="113"/>
      <c r="N42" s="113"/>
      <c r="P42" s="28"/>
      <c r="Q42" s="28"/>
      <c r="R42" s="20"/>
    </row>
    <row r="43" spans="1:18" ht="27">
      <c r="A43" s="116"/>
      <c r="B43" s="113" t="s">
        <v>221</v>
      </c>
      <c r="C43" s="113" t="s">
        <v>270</v>
      </c>
      <c r="D43" s="177" t="s">
        <v>271</v>
      </c>
      <c r="E43" s="177"/>
      <c r="F43" s="177"/>
      <c r="G43" s="14" t="s">
        <v>272</v>
      </c>
      <c r="H43" s="14" t="s">
        <v>273</v>
      </c>
      <c r="I43" s="113">
        <v>10</v>
      </c>
      <c r="J43" s="113"/>
      <c r="K43" s="113">
        <v>10</v>
      </c>
      <c r="L43" s="113"/>
      <c r="M43" s="113"/>
      <c r="N43" s="113"/>
      <c r="P43" s="28">
        <v>5</v>
      </c>
      <c r="Q43" s="28">
        <f>P43*0.8</f>
        <v>4</v>
      </c>
      <c r="R43" s="20" t="s">
        <v>274</v>
      </c>
    </row>
    <row r="44" spans="1:18" ht="24">
      <c r="A44" s="116"/>
      <c r="B44" s="113"/>
      <c r="C44" s="113"/>
      <c r="D44" s="177" t="s">
        <v>275</v>
      </c>
      <c r="E44" s="177"/>
      <c r="F44" s="177"/>
      <c r="G44" s="26">
        <v>1</v>
      </c>
      <c r="H44" s="26">
        <v>1</v>
      </c>
      <c r="I44" s="113">
        <v>10</v>
      </c>
      <c r="J44" s="113"/>
      <c r="K44" s="113">
        <v>10</v>
      </c>
      <c r="L44" s="113"/>
      <c r="M44" s="113"/>
      <c r="N44" s="113"/>
      <c r="P44" s="28">
        <v>5</v>
      </c>
      <c r="Q44" s="28">
        <f>P44*0.8</f>
        <v>4</v>
      </c>
      <c r="R44" s="20" t="s">
        <v>274</v>
      </c>
    </row>
    <row r="45" spans="1:18">
      <c r="A45" s="117"/>
      <c r="B45" s="113"/>
      <c r="C45" s="113"/>
      <c r="D45" s="177" t="s">
        <v>205</v>
      </c>
      <c r="E45" s="177"/>
      <c r="F45" s="177"/>
      <c r="G45" s="14"/>
      <c r="H45" s="14"/>
      <c r="I45" s="113"/>
      <c r="J45" s="113"/>
      <c r="K45" s="113"/>
      <c r="L45" s="113"/>
      <c r="M45" s="113"/>
      <c r="N45" s="113"/>
      <c r="P45" s="28"/>
      <c r="Q45" s="28"/>
      <c r="R45" s="20"/>
    </row>
    <row r="46" spans="1:18">
      <c r="A46" s="168" t="s">
        <v>49</v>
      </c>
      <c r="B46" s="168"/>
      <c r="C46" s="168"/>
      <c r="D46" s="168"/>
      <c r="E46" s="168"/>
      <c r="F46" s="168"/>
      <c r="G46" s="168"/>
      <c r="H46" s="168"/>
      <c r="I46" s="169">
        <f>SUM(I18:J45)+J9</f>
        <v>76</v>
      </c>
      <c r="J46" s="170"/>
      <c r="K46" s="169">
        <f>SUM(K18:L45)+J9</f>
        <v>76</v>
      </c>
      <c r="L46" s="170"/>
      <c r="M46" s="113"/>
      <c r="N46" s="113"/>
      <c r="P46" s="28">
        <f>SUM(P18:P45)+P9</f>
        <v>100</v>
      </c>
      <c r="Q46" s="30">
        <f>SUM(Q18:Q45)+Q9</f>
        <v>79.3</v>
      </c>
      <c r="R46" s="20"/>
    </row>
  </sheetData>
  <mergeCells count="188">
    <mergeCell ref="A2:N2"/>
    <mergeCell ref="A3:N3"/>
    <mergeCell ref="A4:B4"/>
    <mergeCell ref="C4:N4"/>
    <mergeCell ref="A5:B5"/>
    <mergeCell ref="C5:G5"/>
    <mergeCell ref="H5:I5"/>
    <mergeCell ref="J5:N5"/>
    <mergeCell ref="A6:B6"/>
    <mergeCell ref="C6:G6"/>
    <mergeCell ref="H6:I6"/>
    <mergeCell ref="J6:N6"/>
    <mergeCell ref="C7:D8"/>
    <mergeCell ref="F7:G7"/>
    <mergeCell ref="H7:I7"/>
    <mergeCell ref="J7:K8"/>
    <mergeCell ref="L7:M8"/>
    <mergeCell ref="C9:D9"/>
    <mergeCell ref="F9:G9"/>
    <mergeCell ref="H9:I9"/>
    <mergeCell ref="J9:K9"/>
    <mergeCell ref="L9:M9"/>
    <mergeCell ref="N7:N8"/>
    <mergeCell ref="P7:P8"/>
    <mergeCell ref="Q7:Q8"/>
    <mergeCell ref="R7:R8"/>
    <mergeCell ref="F8:G8"/>
    <mergeCell ref="H8:I8"/>
    <mergeCell ref="C13:D13"/>
    <mergeCell ref="F13:G13"/>
    <mergeCell ref="H13:I13"/>
    <mergeCell ref="J13:K13"/>
    <mergeCell ref="L13:M13"/>
    <mergeCell ref="L10:M11"/>
    <mergeCell ref="N10:N11"/>
    <mergeCell ref="C11:D11"/>
    <mergeCell ref="C12:D12"/>
    <mergeCell ref="F12:G12"/>
    <mergeCell ref="H12:I12"/>
    <mergeCell ref="J12:K12"/>
    <mergeCell ref="L12:M12"/>
    <mergeCell ref="C10:D10"/>
    <mergeCell ref="E10:E11"/>
    <mergeCell ref="F10:G11"/>
    <mergeCell ref="H10:I11"/>
    <mergeCell ref="J10:K11"/>
    <mergeCell ref="A14:A15"/>
    <mergeCell ref="B14:G14"/>
    <mergeCell ref="H14:N14"/>
    <mergeCell ref="B15:G15"/>
    <mergeCell ref="H15:N15"/>
    <mergeCell ref="B16:B17"/>
    <mergeCell ref="C16:C17"/>
    <mergeCell ref="D16:F17"/>
    <mergeCell ref="I16:J17"/>
    <mergeCell ref="K16:L17"/>
    <mergeCell ref="P16:P17"/>
    <mergeCell ref="Q16:Q17"/>
    <mergeCell ref="R16:R17"/>
    <mergeCell ref="B18:B29"/>
    <mergeCell ref="C18:C20"/>
    <mergeCell ref="D18:F18"/>
    <mergeCell ref="I18:J18"/>
    <mergeCell ref="K18:L18"/>
    <mergeCell ref="M18:N18"/>
    <mergeCell ref="D19:F19"/>
    <mergeCell ref="I19:J19"/>
    <mergeCell ref="K19:L19"/>
    <mergeCell ref="M19:N19"/>
    <mergeCell ref="D20:F20"/>
    <mergeCell ref="I20:J20"/>
    <mergeCell ref="K20:L20"/>
    <mergeCell ref="M20:N20"/>
    <mergeCell ref="M16:N17"/>
    <mergeCell ref="C24:C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D23:F23"/>
    <mergeCell ref="K25:L25"/>
    <mergeCell ref="M25:N25"/>
    <mergeCell ref="D26:F26"/>
    <mergeCell ref="I26:J26"/>
    <mergeCell ref="K26:L26"/>
    <mergeCell ref="M26:N26"/>
    <mergeCell ref="I23:J23"/>
    <mergeCell ref="K23:L23"/>
    <mergeCell ref="M23:N23"/>
    <mergeCell ref="B30:B42"/>
    <mergeCell ref="D30:F30"/>
    <mergeCell ref="I30:J30"/>
    <mergeCell ref="K30:L30"/>
    <mergeCell ref="M30:N30"/>
    <mergeCell ref="D31:F31"/>
    <mergeCell ref="I31:J31"/>
    <mergeCell ref="C27:C29"/>
    <mergeCell ref="D27:F27"/>
    <mergeCell ref="I27:J27"/>
    <mergeCell ref="K27:L27"/>
    <mergeCell ref="M27:N27"/>
    <mergeCell ref="D28:F28"/>
    <mergeCell ref="I28:J28"/>
    <mergeCell ref="K28:L28"/>
    <mergeCell ref="M28:N28"/>
    <mergeCell ref="D29:F29"/>
    <mergeCell ref="K31:L31"/>
    <mergeCell ref="M31:N31"/>
    <mergeCell ref="D32:F32"/>
    <mergeCell ref="I32:J32"/>
    <mergeCell ref="K32:L32"/>
    <mergeCell ref="M32:N32"/>
    <mergeCell ref="I29:J29"/>
    <mergeCell ref="K29:L29"/>
    <mergeCell ref="M29:N29"/>
    <mergeCell ref="C33:C36"/>
    <mergeCell ref="D33:F33"/>
    <mergeCell ref="I33:J33"/>
    <mergeCell ref="K33:L33"/>
    <mergeCell ref="M33:N33"/>
    <mergeCell ref="D34:F34"/>
    <mergeCell ref="I34:J34"/>
    <mergeCell ref="K34:L34"/>
    <mergeCell ref="M34:N34"/>
    <mergeCell ref="D35:F35"/>
    <mergeCell ref="D38:F38"/>
    <mergeCell ref="I38:J38"/>
    <mergeCell ref="K38:L38"/>
    <mergeCell ref="M38:N38"/>
    <mergeCell ref="D39:F39"/>
    <mergeCell ref="I39:J39"/>
    <mergeCell ref="K39:L39"/>
    <mergeCell ref="M39:N39"/>
    <mergeCell ref="D36:F36"/>
    <mergeCell ref="I36:J36"/>
    <mergeCell ref="K36:L36"/>
    <mergeCell ref="M36:N36"/>
    <mergeCell ref="D37:F37"/>
    <mergeCell ref="I37:J37"/>
    <mergeCell ref="K37:L37"/>
    <mergeCell ref="M37:N37"/>
    <mergeCell ref="D44:F44"/>
    <mergeCell ref="I44:J44"/>
    <mergeCell ref="C40:C42"/>
    <mergeCell ref="D40:F40"/>
    <mergeCell ref="I40:J40"/>
    <mergeCell ref="K40:L40"/>
    <mergeCell ref="M40:N40"/>
    <mergeCell ref="D41:F41"/>
    <mergeCell ref="I41:J41"/>
    <mergeCell ref="K41:L41"/>
    <mergeCell ref="M41:N41"/>
    <mergeCell ref="D42:F42"/>
    <mergeCell ref="A46:H46"/>
    <mergeCell ref="I46:J46"/>
    <mergeCell ref="K46:L46"/>
    <mergeCell ref="M46:N46"/>
    <mergeCell ref="B43:B45"/>
    <mergeCell ref="A7:B13"/>
    <mergeCell ref="A16:A45"/>
    <mergeCell ref="I35:J35"/>
    <mergeCell ref="K35:L35"/>
    <mergeCell ref="M35:N35"/>
    <mergeCell ref="K44:L44"/>
    <mergeCell ref="M44:N44"/>
    <mergeCell ref="D45:F45"/>
    <mergeCell ref="I45:J45"/>
    <mergeCell ref="K45:L45"/>
    <mergeCell ref="M45:N45"/>
    <mergeCell ref="I42:J42"/>
    <mergeCell ref="K42:L42"/>
    <mergeCell ref="M42:N42"/>
    <mergeCell ref="C43:C45"/>
    <mergeCell ref="D43:F43"/>
    <mergeCell ref="I43:J43"/>
    <mergeCell ref="K43:L43"/>
    <mergeCell ref="M43:N43"/>
  </mergeCells>
  <phoneticPr fontId="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R42"/>
  <sheetViews>
    <sheetView topLeftCell="A32" workbookViewId="0">
      <selection activeCell="I43" sqref="I43"/>
    </sheetView>
  </sheetViews>
  <sheetFormatPr defaultColWidth="8.875" defaultRowHeight="13.5"/>
  <cols>
    <col min="1" max="1" width="8.875" style="50"/>
    <col min="2" max="3" width="10.625" style="50" customWidth="1"/>
    <col min="4" max="4" width="8.875" style="50"/>
    <col min="5" max="5" width="13.5" style="50" customWidth="1"/>
    <col min="6" max="6" width="6.5" style="50" customWidth="1"/>
    <col min="7" max="7" width="16.375" style="50" customWidth="1"/>
    <col min="8" max="8" width="14.75" style="50" customWidth="1"/>
    <col min="9" max="9" width="8.875" style="50"/>
    <col min="10" max="10" width="4.5" style="50" customWidth="1"/>
    <col min="11" max="11" width="8.875" style="50"/>
    <col min="12" max="12" width="5.25" style="50" customWidth="1"/>
    <col min="13" max="13" width="7.625" style="50" customWidth="1"/>
    <col min="14" max="14" width="9.5" style="50" customWidth="1"/>
    <col min="15" max="15" width="5.75" style="50" customWidth="1"/>
    <col min="16" max="16" width="8.875" style="72"/>
    <col min="17" max="17" width="8.875" style="50"/>
    <col min="18" max="18" width="22.25" style="50" customWidth="1"/>
    <col min="19" max="16384" width="8.875" style="50"/>
  </cols>
  <sheetData>
    <row r="1" spans="1:18" ht="22.5">
      <c r="A1" s="203" t="s">
        <v>434</v>
      </c>
      <c r="B1" s="203"/>
      <c r="C1" s="203"/>
      <c r="D1" s="203"/>
      <c r="E1" s="203"/>
      <c r="F1" s="203"/>
      <c r="G1" s="203"/>
      <c r="H1" s="203"/>
      <c r="I1" s="203"/>
      <c r="J1" s="203"/>
      <c r="K1" s="203"/>
      <c r="L1" s="203"/>
      <c r="M1" s="203"/>
      <c r="N1" s="203"/>
    </row>
    <row r="2" spans="1:18" ht="18.75">
      <c r="A2" s="204" t="s">
        <v>435</v>
      </c>
      <c r="B2" s="204"/>
      <c r="C2" s="204"/>
      <c r="D2" s="204"/>
      <c r="E2" s="204"/>
      <c r="F2" s="204"/>
      <c r="G2" s="204"/>
      <c r="H2" s="204"/>
      <c r="I2" s="204"/>
      <c r="J2" s="204"/>
      <c r="K2" s="204"/>
      <c r="L2" s="204"/>
      <c r="M2" s="204"/>
      <c r="N2" s="204"/>
    </row>
    <row r="3" spans="1:18" ht="27.6" customHeight="1">
      <c r="A3" s="187" t="s">
        <v>0</v>
      </c>
      <c r="B3" s="187"/>
      <c r="C3" s="187" t="s">
        <v>436</v>
      </c>
      <c r="D3" s="187"/>
      <c r="E3" s="187"/>
      <c r="F3" s="187"/>
      <c r="G3" s="187"/>
      <c r="H3" s="187"/>
      <c r="I3" s="187"/>
      <c r="J3" s="187"/>
      <c r="K3" s="187"/>
      <c r="L3" s="187"/>
      <c r="M3" s="187"/>
      <c r="N3" s="187"/>
    </row>
    <row r="4" spans="1:18" ht="27.6" customHeight="1">
      <c r="A4" s="187" t="s">
        <v>5</v>
      </c>
      <c r="B4" s="187"/>
      <c r="C4" s="187" t="s">
        <v>6</v>
      </c>
      <c r="D4" s="187"/>
      <c r="E4" s="187"/>
      <c r="F4" s="187"/>
      <c r="G4" s="187"/>
      <c r="H4" s="187" t="s">
        <v>7</v>
      </c>
      <c r="I4" s="187"/>
      <c r="J4" s="187" t="s">
        <v>2</v>
      </c>
      <c r="K4" s="187"/>
      <c r="L4" s="187"/>
      <c r="M4" s="187"/>
      <c r="N4" s="187"/>
    </row>
    <row r="5" spans="1:18" ht="27.6" customHeight="1">
      <c r="A5" s="187" t="s">
        <v>8</v>
      </c>
      <c r="B5" s="187"/>
      <c r="C5" s="187"/>
      <c r="D5" s="187"/>
      <c r="E5" s="187"/>
      <c r="F5" s="187"/>
      <c r="G5" s="187"/>
      <c r="H5" s="187" t="s">
        <v>9</v>
      </c>
      <c r="I5" s="187"/>
      <c r="J5" s="187"/>
      <c r="K5" s="187"/>
      <c r="L5" s="187"/>
      <c r="M5" s="187"/>
      <c r="N5" s="187"/>
    </row>
    <row r="6" spans="1:18" ht="27.6" customHeight="1">
      <c r="A6" s="196" t="s">
        <v>50</v>
      </c>
      <c r="B6" s="197"/>
      <c r="C6" s="187"/>
      <c r="D6" s="187"/>
      <c r="E6" s="73" t="s">
        <v>11</v>
      </c>
      <c r="F6" s="187" t="s">
        <v>12</v>
      </c>
      <c r="G6" s="187"/>
      <c r="H6" s="187" t="s">
        <v>13</v>
      </c>
      <c r="I6" s="187"/>
      <c r="J6" s="187" t="s">
        <v>14</v>
      </c>
      <c r="K6" s="187"/>
      <c r="L6" s="187" t="s">
        <v>15</v>
      </c>
      <c r="M6" s="187"/>
      <c r="N6" s="187" t="s">
        <v>1</v>
      </c>
      <c r="P6" s="195" t="s">
        <v>16</v>
      </c>
      <c r="Q6" s="195" t="s">
        <v>17</v>
      </c>
      <c r="R6" s="195" t="s">
        <v>18</v>
      </c>
    </row>
    <row r="7" spans="1:18" ht="27.6" customHeight="1">
      <c r="A7" s="198"/>
      <c r="B7" s="199"/>
      <c r="C7" s="187"/>
      <c r="D7" s="187"/>
      <c r="E7" s="73" t="s">
        <v>20</v>
      </c>
      <c r="F7" s="187" t="s">
        <v>20</v>
      </c>
      <c r="G7" s="187"/>
      <c r="H7" s="187" t="s">
        <v>21</v>
      </c>
      <c r="I7" s="187"/>
      <c r="J7" s="187"/>
      <c r="K7" s="187"/>
      <c r="L7" s="187"/>
      <c r="M7" s="187"/>
      <c r="N7" s="187"/>
      <c r="P7" s="195"/>
      <c r="Q7" s="195"/>
      <c r="R7" s="195"/>
    </row>
    <row r="8" spans="1:18" ht="27.6" customHeight="1">
      <c r="A8" s="198"/>
      <c r="B8" s="199"/>
      <c r="C8" s="202" t="s">
        <v>22</v>
      </c>
      <c r="D8" s="202"/>
      <c r="E8" s="73">
        <v>441.00560000000002</v>
      </c>
      <c r="F8" s="187">
        <v>441.00560000000002</v>
      </c>
      <c r="G8" s="187"/>
      <c r="H8" s="187">
        <v>407.16899999999998</v>
      </c>
      <c r="I8" s="187"/>
      <c r="J8" s="187">
        <v>10</v>
      </c>
      <c r="K8" s="187"/>
      <c r="L8" s="194" t="s">
        <v>437</v>
      </c>
      <c r="M8" s="194"/>
      <c r="N8" s="74">
        <v>100</v>
      </c>
      <c r="P8" s="42">
        <v>10</v>
      </c>
      <c r="Q8" s="75">
        <v>9.23</v>
      </c>
      <c r="R8" s="76" t="s">
        <v>438</v>
      </c>
    </row>
    <row r="9" spans="1:18" ht="27.6" customHeight="1">
      <c r="A9" s="198"/>
      <c r="B9" s="199"/>
      <c r="C9" s="187" t="s">
        <v>217</v>
      </c>
      <c r="D9" s="187"/>
      <c r="E9" s="73">
        <v>441.00560000000002</v>
      </c>
      <c r="F9" s="187">
        <v>441.00560000000002</v>
      </c>
      <c r="G9" s="187"/>
      <c r="H9" s="187">
        <v>407.16899999999998</v>
      </c>
      <c r="I9" s="187"/>
      <c r="J9" s="187">
        <v>10</v>
      </c>
      <c r="K9" s="187"/>
      <c r="L9" s="194" t="s">
        <v>439</v>
      </c>
      <c r="M9" s="194"/>
      <c r="N9" s="73">
        <v>100</v>
      </c>
      <c r="P9" s="42"/>
      <c r="Q9" s="42"/>
      <c r="R9" s="76"/>
    </row>
    <row r="10" spans="1:18" ht="27.6" customHeight="1">
      <c r="A10" s="198"/>
      <c r="B10" s="199"/>
      <c r="C10" s="187" t="s">
        <v>55</v>
      </c>
      <c r="D10" s="187"/>
      <c r="E10" s="73"/>
      <c r="F10" s="187"/>
      <c r="G10" s="187"/>
      <c r="H10" s="187"/>
      <c r="I10" s="187"/>
      <c r="J10" s="187" t="s">
        <v>24</v>
      </c>
      <c r="K10" s="187"/>
      <c r="L10" s="187"/>
      <c r="M10" s="187"/>
      <c r="N10" s="73" t="s">
        <v>24</v>
      </c>
      <c r="P10" s="42"/>
      <c r="Q10" s="42"/>
      <c r="R10" s="76"/>
    </row>
    <row r="11" spans="1:18" ht="27.6" customHeight="1">
      <c r="A11" s="200"/>
      <c r="B11" s="201"/>
      <c r="C11" s="187" t="s">
        <v>56</v>
      </c>
      <c r="D11" s="187"/>
      <c r="E11" s="73"/>
      <c r="F11" s="187"/>
      <c r="G11" s="187"/>
      <c r="H11" s="187"/>
      <c r="I11" s="187"/>
      <c r="J11" s="187" t="s">
        <v>24</v>
      </c>
      <c r="K11" s="187"/>
      <c r="L11" s="187"/>
      <c r="M11" s="187"/>
      <c r="N11" s="73" t="s">
        <v>24</v>
      </c>
      <c r="Q11" s="72"/>
      <c r="R11" s="77"/>
    </row>
    <row r="12" spans="1:18" ht="27.6" customHeight="1">
      <c r="A12" s="187" t="s">
        <v>25</v>
      </c>
      <c r="B12" s="187" t="s">
        <v>26</v>
      </c>
      <c r="C12" s="187"/>
      <c r="D12" s="187"/>
      <c r="E12" s="187"/>
      <c r="F12" s="187"/>
      <c r="G12" s="187"/>
      <c r="H12" s="187" t="s">
        <v>27</v>
      </c>
      <c r="I12" s="187"/>
      <c r="J12" s="187"/>
      <c r="K12" s="187"/>
      <c r="L12" s="187"/>
      <c r="M12" s="187"/>
      <c r="N12" s="187"/>
      <c r="Q12" s="72"/>
      <c r="R12" s="77"/>
    </row>
    <row r="13" spans="1:18" ht="62.45" customHeight="1">
      <c r="A13" s="187"/>
      <c r="B13" s="193" t="s">
        <v>440</v>
      </c>
      <c r="C13" s="193"/>
      <c r="D13" s="193"/>
      <c r="E13" s="193"/>
      <c r="F13" s="193"/>
      <c r="G13" s="193"/>
      <c r="H13" s="193" t="s">
        <v>441</v>
      </c>
      <c r="I13" s="193"/>
      <c r="J13" s="193"/>
      <c r="K13" s="193"/>
      <c r="L13" s="193"/>
      <c r="M13" s="193"/>
      <c r="N13" s="193"/>
      <c r="Q13" s="72"/>
      <c r="R13" s="77"/>
    </row>
    <row r="14" spans="1:18" ht="34.15" customHeight="1">
      <c r="A14" s="188" t="s">
        <v>276</v>
      </c>
      <c r="B14" s="73" t="s">
        <v>29</v>
      </c>
      <c r="C14" s="73" t="s">
        <v>30</v>
      </c>
      <c r="D14" s="187" t="s">
        <v>31</v>
      </c>
      <c r="E14" s="187"/>
      <c r="F14" s="187"/>
      <c r="G14" s="73" t="s">
        <v>442</v>
      </c>
      <c r="H14" s="73" t="s">
        <v>443</v>
      </c>
      <c r="I14" s="187" t="s">
        <v>14</v>
      </c>
      <c r="J14" s="187"/>
      <c r="K14" s="187" t="s">
        <v>1</v>
      </c>
      <c r="L14" s="187"/>
      <c r="M14" s="187" t="s">
        <v>444</v>
      </c>
      <c r="N14" s="187"/>
      <c r="P14" s="71" t="s">
        <v>35</v>
      </c>
      <c r="Q14" s="71" t="s">
        <v>36</v>
      </c>
      <c r="R14" s="71" t="s">
        <v>37</v>
      </c>
    </row>
    <row r="15" spans="1:18" ht="85.9" customHeight="1">
      <c r="A15" s="189"/>
      <c r="B15" s="187" t="s">
        <v>41</v>
      </c>
      <c r="C15" s="187" t="s">
        <v>42</v>
      </c>
      <c r="D15" s="191" t="s">
        <v>445</v>
      </c>
      <c r="E15" s="191"/>
      <c r="F15" s="191"/>
      <c r="G15" s="78" t="s">
        <v>446</v>
      </c>
      <c r="H15" s="73" t="s">
        <v>447</v>
      </c>
      <c r="I15" s="187">
        <v>5</v>
      </c>
      <c r="J15" s="187"/>
      <c r="K15" s="187">
        <v>5</v>
      </c>
      <c r="L15" s="187"/>
      <c r="M15" s="187"/>
      <c r="N15" s="187"/>
      <c r="P15" s="42">
        <v>5</v>
      </c>
      <c r="Q15" s="42">
        <f>P15*0.8</f>
        <v>4</v>
      </c>
      <c r="R15" s="76" t="s">
        <v>448</v>
      </c>
    </row>
    <row r="16" spans="1:18" ht="82.15" customHeight="1">
      <c r="A16" s="189"/>
      <c r="B16" s="187"/>
      <c r="C16" s="187"/>
      <c r="D16" s="191" t="s">
        <v>449</v>
      </c>
      <c r="E16" s="191"/>
      <c r="F16" s="191"/>
      <c r="G16" s="78" t="s">
        <v>450</v>
      </c>
      <c r="H16" s="73" t="s">
        <v>447</v>
      </c>
      <c r="I16" s="187">
        <v>5</v>
      </c>
      <c r="J16" s="187"/>
      <c r="K16" s="187">
        <v>5</v>
      </c>
      <c r="L16" s="187"/>
      <c r="M16" s="187"/>
      <c r="N16" s="187"/>
      <c r="P16" s="42">
        <v>5</v>
      </c>
      <c r="Q16" s="42">
        <f>P16*0.8</f>
        <v>4</v>
      </c>
      <c r="R16" s="76" t="s">
        <v>448</v>
      </c>
    </row>
    <row r="17" spans="1:18" ht="27.6" customHeight="1">
      <c r="A17" s="189"/>
      <c r="B17" s="187"/>
      <c r="C17" s="187"/>
      <c r="D17" s="191" t="s">
        <v>451</v>
      </c>
      <c r="E17" s="191"/>
      <c r="F17" s="191"/>
      <c r="G17" s="78" t="s">
        <v>452</v>
      </c>
      <c r="H17" s="73" t="s">
        <v>453</v>
      </c>
      <c r="I17" s="187">
        <v>5</v>
      </c>
      <c r="J17" s="187"/>
      <c r="K17" s="187">
        <v>5</v>
      </c>
      <c r="L17" s="187"/>
      <c r="M17" s="187"/>
      <c r="N17" s="187"/>
      <c r="P17" s="42">
        <v>5</v>
      </c>
      <c r="Q17" s="42">
        <f t="shared" ref="Q17" si="0">P17*0.7</f>
        <v>3.5</v>
      </c>
      <c r="R17" s="79" t="s">
        <v>454</v>
      </c>
    </row>
    <row r="18" spans="1:18" ht="61.9" customHeight="1">
      <c r="A18" s="189"/>
      <c r="B18" s="187"/>
      <c r="C18" s="187" t="s">
        <v>43</v>
      </c>
      <c r="D18" s="193" t="s">
        <v>455</v>
      </c>
      <c r="E18" s="193"/>
      <c r="F18" s="193"/>
      <c r="G18" s="78" t="s">
        <v>456</v>
      </c>
      <c r="H18" s="73" t="s">
        <v>456</v>
      </c>
      <c r="I18" s="187">
        <v>5</v>
      </c>
      <c r="J18" s="187"/>
      <c r="K18" s="187">
        <v>5</v>
      </c>
      <c r="L18" s="187"/>
      <c r="M18" s="187"/>
      <c r="N18" s="187"/>
      <c r="P18" s="42">
        <v>5</v>
      </c>
      <c r="Q18" s="42">
        <f>P18*0.8</f>
        <v>4</v>
      </c>
      <c r="R18" s="76" t="s">
        <v>457</v>
      </c>
    </row>
    <row r="19" spans="1:18" ht="58.15" customHeight="1">
      <c r="A19" s="189"/>
      <c r="B19" s="187"/>
      <c r="C19" s="187"/>
      <c r="D19" s="193" t="s">
        <v>458</v>
      </c>
      <c r="E19" s="193"/>
      <c r="F19" s="193"/>
      <c r="G19" s="78" t="s">
        <v>456</v>
      </c>
      <c r="H19" s="73" t="s">
        <v>456</v>
      </c>
      <c r="I19" s="187">
        <v>5</v>
      </c>
      <c r="J19" s="187"/>
      <c r="K19" s="187">
        <v>5</v>
      </c>
      <c r="L19" s="187"/>
      <c r="M19" s="187"/>
      <c r="N19" s="187"/>
      <c r="P19" s="42">
        <v>5</v>
      </c>
      <c r="Q19" s="42">
        <f>P19*0.8</f>
        <v>4</v>
      </c>
      <c r="R19" s="76" t="s">
        <v>457</v>
      </c>
    </row>
    <row r="20" spans="1:18" ht="24" customHeight="1">
      <c r="A20" s="189"/>
      <c r="B20" s="187"/>
      <c r="C20" s="187"/>
      <c r="D20" s="191" t="s">
        <v>205</v>
      </c>
      <c r="E20" s="191"/>
      <c r="F20" s="191"/>
      <c r="G20" s="73"/>
      <c r="H20" s="73"/>
      <c r="I20" s="187"/>
      <c r="J20" s="187"/>
      <c r="K20" s="187"/>
      <c r="L20" s="187"/>
      <c r="M20" s="187"/>
      <c r="N20" s="187"/>
      <c r="P20" s="42"/>
      <c r="Q20" s="42"/>
      <c r="R20" s="79"/>
    </row>
    <row r="21" spans="1:18" ht="54.6" customHeight="1">
      <c r="A21" s="189"/>
      <c r="B21" s="187"/>
      <c r="C21" s="186" t="s">
        <v>459</v>
      </c>
      <c r="D21" s="191" t="s">
        <v>460</v>
      </c>
      <c r="E21" s="191"/>
      <c r="F21" s="191"/>
      <c r="G21" s="73" t="s">
        <v>249</v>
      </c>
      <c r="H21" s="73" t="s">
        <v>250</v>
      </c>
      <c r="I21" s="187">
        <v>5</v>
      </c>
      <c r="J21" s="187"/>
      <c r="K21" s="187">
        <v>5</v>
      </c>
      <c r="L21" s="187"/>
      <c r="M21" s="193" t="s">
        <v>251</v>
      </c>
      <c r="N21" s="193"/>
      <c r="P21" s="42">
        <v>5</v>
      </c>
      <c r="Q21" s="42">
        <f>P21*0.7</f>
        <v>3.5</v>
      </c>
      <c r="R21" s="76" t="s">
        <v>461</v>
      </c>
    </row>
    <row r="22" spans="1:18" ht="54.6" customHeight="1">
      <c r="A22" s="189"/>
      <c r="B22" s="187"/>
      <c r="C22" s="186"/>
      <c r="D22" s="191" t="s">
        <v>252</v>
      </c>
      <c r="E22" s="191"/>
      <c r="F22" s="191"/>
      <c r="G22" s="73" t="s">
        <v>13</v>
      </c>
      <c r="H22" s="80">
        <v>44328</v>
      </c>
      <c r="I22" s="187">
        <v>5</v>
      </c>
      <c r="J22" s="187"/>
      <c r="K22" s="187">
        <v>5</v>
      </c>
      <c r="L22" s="187"/>
      <c r="M22" s="193" t="s">
        <v>462</v>
      </c>
      <c r="N22" s="193"/>
      <c r="P22" s="42">
        <v>5</v>
      </c>
      <c r="Q22" s="42">
        <f>P22*0.7</f>
        <v>3.5</v>
      </c>
      <c r="R22" s="76" t="s">
        <v>463</v>
      </c>
    </row>
    <row r="23" spans="1:18" ht="40.9" customHeight="1">
      <c r="A23" s="189"/>
      <c r="B23" s="187"/>
      <c r="C23" s="186"/>
      <c r="D23" s="191" t="s">
        <v>464</v>
      </c>
      <c r="E23" s="191"/>
      <c r="F23" s="191"/>
      <c r="G23" s="73" t="s">
        <v>465</v>
      </c>
      <c r="H23" s="73" t="s">
        <v>465</v>
      </c>
      <c r="I23" s="187">
        <v>5</v>
      </c>
      <c r="J23" s="187"/>
      <c r="K23" s="187">
        <v>5</v>
      </c>
      <c r="L23" s="187"/>
      <c r="M23" s="193" t="s">
        <v>466</v>
      </c>
      <c r="N23" s="193"/>
      <c r="P23" s="42">
        <v>5</v>
      </c>
      <c r="Q23" s="42">
        <f>P23*0.7</f>
        <v>3.5</v>
      </c>
      <c r="R23" s="76" t="s">
        <v>467</v>
      </c>
    </row>
    <row r="24" spans="1:18" ht="22.15" customHeight="1">
      <c r="A24" s="189"/>
      <c r="B24" s="187"/>
      <c r="C24" s="187" t="s">
        <v>45</v>
      </c>
      <c r="D24" s="191" t="s">
        <v>74</v>
      </c>
      <c r="E24" s="191"/>
      <c r="F24" s="191"/>
      <c r="G24" s="73">
        <v>441.00560000000002</v>
      </c>
      <c r="H24" s="73">
        <v>407.16899999999998</v>
      </c>
      <c r="I24" s="187"/>
      <c r="J24" s="187"/>
      <c r="K24" s="187"/>
      <c r="L24" s="187"/>
      <c r="M24" s="187"/>
      <c r="N24" s="187"/>
      <c r="P24" s="42">
        <v>10</v>
      </c>
      <c r="Q24" s="42">
        <v>10</v>
      </c>
      <c r="R24" s="79"/>
    </row>
    <row r="25" spans="1:18" ht="22.15" customHeight="1">
      <c r="A25" s="189"/>
      <c r="B25" s="187"/>
      <c r="C25" s="187"/>
      <c r="D25" s="191" t="s">
        <v>204</v>
      </c>
      <c r="E25" s="191"/>
      <c r="F25" s="191"/>
      <c r="G25" s="73"/>
      <c r="H25" s="73"/>
      <c r="I25" s="187"/>
      <c r="J25" s="187"/>
      <c r="K25" s="187"/>
      <c r="L25" s="187"/>
      <c r="M25" s="187"/>
      <c r="N25" s="187"/>
      <c r="P25" s="42"/>
      <c r="Q25" s="42"/>
      <c r="R25" s="79"/>
    </row>
    <row r="26" spans="1:18" ht="22.15" customHeight="1">
      <c r="A26" s="189"/>
      <c r="B26" s="187"/>
      <c r="C26" s="187"/>
      <c r="D26" s="191" t="s">
        <v>205</v>
      </c>
      <c r="E26" s="191"/>
      <c r="F26" s="191"/>
      <c r="G26" s="73"/>
      <c r="H26" s="73"/>
      <c r="I26" s="187"/>
      <c r="J26" s="187"/>
      <c r="K26" s="187"/>
      <c r="L26" s="187"/>
      <c r="M26" s="187"/>
      <c r="N26" s="187"/>
      <c r="P26" s="42"/>
      <c r="Q26" s="42"/>
      <c r="R26" s="79"/>
    </row>
    <row r="27" spans="1:18" ht="22.15" customHeight="1">
      <c r="A27" s="189"/>
      <c r="B27" s="187" t="s">
        <v>468</v>
      </c>
      <c r="C27" s="188" t="s">
        <v>219</v>
      </c>
      <c r="D27" s="191" t="s">
        <v>74</v>
      </c>
      <c r="E27" s="191"/>
      <c r="F27" s="191"/>
      <c r="G27" s="73"/>
      <c r="H27" s="73"/>
      <c r="I27" s="187"/>
      <c r="J27" s="187"/>
      <c r="K27" s="187"/>
      <c r="L27" s="187"/>
      <c r="M27" s="187"/>
      <c r="N27" s="187"/>
      <c r="P27" s="42"/>
      <c r="Q27" s="42"/>
      <c r="R27" s="79"/>
    </row>
    <row r="28" spans="1:18" ht="22.15" customHeight="1">
      <c r="A28" s="189"/>
      <c r="B28" s="187"/>
      <c r="C28" s="189"/>
      <c r="D28" s="191" t="s">
        <v>204</v>
      </c>
      <c r="E28" s="191"/>
      <c r="F28" s="191"/>
      <c r="G28" s="73"/>
      <c r="H28" s="73"/>
      <c r="I28" s="187"/>
      <c r="J28" s="187"/>
      <c r="K28" s="187"/>
      <c r="L28" s="187"/>
      <c r="M28" s="187"/>
      <c r="N28" s="187"/>
      <c r="P28" s="42"/>
      <c r="Q28" s="42"/>
      <c r="R28" s="79"/>
    </row>
    <row r="29" spans="1:18" ht="22.15" customHeight="1">
      <c r="A29" s="189"/>
      <c r="B29" s="187"/>
      <c r="C29" s="190"/>
      <c r="D29" s="191" t="s">
        <v>205</v>
      </c>
      <c r="E29" s="191"/>
      <c r="F29" s="191"/>
      <c r="G29" s="73"/>
      <c r="H29" s="73"/>
      <c r="I29" s="187"/>
      <c r="J29" s="187"/>
      <c r="K29" s="187"/>
      <c r="L29" s="187"/>
      <c r="M29" s="187"/>
      <c r="N29" s="187"/>
      <c r="P29" s="42"/>
      <c r="Q29" s="42"/>
      <c r="R29" s="79"/>
    </row>
    <row r="30" spans="1:18" ht="40.15" customHeight="1">
      <c r="A30" s="189"/>
      <c r="B30" s="187"/>
      <c r="C30" s="188" t="s">
        <v>469</v>
      </c>
      <c r="D30" s="191" t="s">
        <v>470</v>
      </c>
      <c r="E30" s="191"/>
      <c r="F30" s="191"/>
      <c r="G30" s="73" t="s">
        <v>261</v>
      </c>
      <c r="H30" s="73" t="s">
        <v>261</v>
      </c>
      <c r="I30" s="187">
        <v>3</v>
      </c>
      <c r="J30" s="187"/>
      <c r="K30" s="187">
        <v>3</v>
      </c>
      <c r="L30" s="187"/>
      <c r="M30" s="187"/>
      <c r="N30" s="187"/>
      <c r="P30" s="42">
        <v>15</v>
      </c>
      <c r="Q30" s="42">
        <f>P30*0.8</f>
        <v>12</v>
      </c>
      <c r="R30" s="81" t="s">
        <v>471</v>
      </c>
    </row>
    <row r="31" spans="1:18" ht="40.15" customHeight="1">
      <c r="A31" s="189"/>
      <c r="B31" s="187"/>
      <c r="C31" s="189"/>
      <c r="D31" s="191" t="s">
        <v>472</v>
      </c>
      <c r="E31" s="191"/>
      <c r="F31" s="191"/>
      <c r="G31" s="73" t="s">
        <v>78</v>
      </c>
      <c r="H31" s="73" t="s">
        <v>78</v>
      </c>
      <c r="I31" s="187">
        <v>3</v>
      </c>
      <c r="J31" s="187"/>
      <c r="K31" s="187">
        <v>3</v>
      </c>
      <c r="L31" s="187"/>
      <c r="M31" s="187"/>
      <c r="N31" s="187"/>
      <c r="P31" s="42">
        <v>15</v>
      </c>
      <c r="Q31" s="42">
        <f>P31*0.8</f>
        <v>12</v>
      </c>
      <c r="R31" s="81" t="s">
        <v>473</v>
      </c>
    </row>
    <row r="32" spans="1:18" ht="22.15" customHeight="1">
      <c r="A32" s="189"/>
      <c r="B32" s="187"/>
      <c r="C32" s="190"/>
      <c r="D32" s="191" t="s">
        <v>205</v>
      </c>
      <c r="E32" s="191"/>
      <c r="F32" s="191"/>
      <c r="G32" s="73"/>
      <c r="H32" s="73"/>
      <c r="I32" s="187"/>
      <c r="J32" s="187"/>
      <c r="K32" s="187"/>
      <c r="L32" s="187"/>
      <c r="M32" s="187"/>
      <c r="N32" s="187"/>
      <c r="P32" s="42"/>
      <c r="Q32" s="42"/>
      <c r="R32" s="79"/>
    </row>
    <row r="33" spans="1:18" ht="22.15" customHeight="1">
      <c r="A33" s="189"/>
      <c r="B33" s="187"/>
      <c r="C33" s="188" t="s">
        <v>223</v>
      </c>
      <c r="D33" s="191" t="s">
        <v>74</v>
      </c>
      <c r="E33" s="191"/>
      <c r="F33" s="191"/>
      <c r="G33" s="73"/>
      <c r="H33" s="73"/>
      <c r="I33" s="187"/>
      <c r="J33" s="187"/>
      <c r="K33" s="187"/>
      <c r="L33" s="187"/>
      <c r="M33" s="187"/>
      <c r="N33" s="187"/>
      <c r="P33" s="42"/>
      <c r="Q33" s="42"/>
      <c r="R33" s="79"/>
    </row>
    <row r="34" spans="1:18" ht="22.15" customHeight="1">
      <c r="A34" s="189"/>
      <c r="B34" s="187"/>
      <c r="C34" s="189"/>
      <c r="D34" s="191" t="s">
        <v>204</v>
      </c>
      <c r="E34" s="191"/>
      <c r="F34" s="191"/>
      <c r="G34" s="73"/>
      <c r="H34" s="73"/>
      <c r="I34" s="187"/>
      <c r="J34" s="187"/>
      <c r="K34" s="187"/>
      <c r="L34" s="187"/>
      <c r="M34" s="187"/>
      <c r="N34" s="187"/>
      <c r="P34" s="42"/>
      <c r="Q34" s="42"/>
      <c r="R34" s="79"/>
    </row>
    <row r="35" spans="1:18" ht="22.15" customHeight="1">
      <c r="A35" s="189"/>
      <c r="B35" s="187"/>
      <c r="C35" s="190"/>
      <c r="D35" s="191" t="s">
        <v>205</v>
      </c>
      <c r="E35" s="191"/>
      <c r="F35" s="191"/>
      <c r="G35" s="73"/>
      <c r="H35" s="73"/>
      <c r="I35" s="187"/>
      <c r="J35" s="187"/>
      <c r="K35" s="187"/>
      <c r="L35" s="187"/>
      <c r="M35" s="187"/>
      <c r="N35" s="187"/>
      <c r="P35" s="42"/>
      <c r="Q35" s="42"/>
      <c r="R35" s="79"/>
    </row>
    <row r="36" spans="1:18" ht="22.15" customHeight="1">
      <c r="A36" s="189"/>
      <c r="B36" s="187"/>
      <c r="C36" s="187" t="s">
        <v>80</v>
      </c>
      <c r="D36" s="191" t="s">
        <v>74</v>
      </c>
      <c r="E36" s="191"/>
      <c r="F36" s="191"/>
      <c r="G36" s="73"/>
      <c r="H36" s="73"/>
      <c r="I36" s="187"/>
      <c r="J36" s="187"/>
      <c r="K36" s="187"/>
      <c r="L36" s="187"/>
      <c r="M36" s="187"/>
      <c r="N36" s="187"/>
      <c r="P36" s="42"/>
      <c r="Q36" s="42"/>
      <c r="R36" s="79"/>
    </row>
    <row r="37" spans="1:18" ht="22.15" customHeight="1">
      <c r="A37" s="189"/>
      <c r="B37" s="187"/>
      <c r="C37" s="187"/>
      <c r="D37" s="191" t="s">
        <v>204</v>
      </c>
      <c r="E37" s="191"/>
      <c r="F37" s="191"/>
      <c r="G37" s="73"/>
      <c r="H37" s="73"/>
      <c r="I37" s="187"/>
      <c r="J37" s="187"/>
      <c r="K37" s="187"/>
      <c r="L37" s="187"/>
      <c r="M37" s="187"/>
      <c r="N37" s="187"/>
      <c r="P37" s="42"/>
      <c r="Q37" s="42"/>
      <c r="R37" s="79"/>
    </row>
    <row r="38" spans="1:18" ht="22.15" customHeight="1">
      <c r="A38" s="189"/>
      <c r="B38" s="187"/>
      <c r="C38" s="187"/>
      <c r="D38" s="191" t="s">
        <v>205</v>
      </c>
      <c r="E38" s="191"/>
      <c r="F38" s="191"/>
      <c r="G38" s="73"/>
      <c r="H38" s="73"/>
      <c r="I38" s="187"/>
      <c r="J38" s="187"/>
      <c r="K38" s="187"/>
      <c r="L38" s="187"/>
      <c r="M38" s="187"/>
      <c r="N38" s="187"/>
      <c r="P38" s="42"/>
      <c r="Q38" s="42"/>
      <c r="R38" s="79"/>
    </row>
    <row r="39" spans="1:18" ht="37.15" customHeight="1">
      <c r="A39" s="189"/>
      <c r="B39" s="188" t="s">
        <v>221</v>
      </c>
      <c r="C39" s="187" t="s">
        <v>48</v>
      </c>
      <c r="D39" s="191" t="s">
        <v>474</v>
      </c>
      <c r="E39" s="191"/>
      <c r="F39" s="191"/>
      <c r="G39" s="73" t="s">
        <v>475</v>
      </c>
      <c r="H39" s="73" t="s">
        <v>475</v>
      </c>
      <c r="I39" s="187">
        <v>10</v>
      </c>
      <c r="J39" s="187"/>
      <c r="K39" s="192">
        <v>100</v>
      </c>
      <c r="L39" s="192"/>
      <c r="M39" s="187"/>
      <c r="N39" s="187"/>
      <c r="P39" s="42">
        <v>5</v>
      </c>
      <c r="Q39" s="42">
        <f>P39*0.8</f>
        <v>4</v>
      </c>
      <c r="R39" s="20" t="s">
        <v>274</v>
      </c>
    </row>
    <row r="40" spans="1:18" ht="33" customHeight="1">
      <c r="A40" s="189"/>
      <c r="B40" s="189"/>
      <c r="C40" s="187"/>
      <c r="D40" s="191" t="s">
        <v>275</v>
      </c>
      <c r="E40" s="191"/>
      <c r="F40" s="191"/>
      <c r="G40" s="82">
        <v>1</v>
      </c>
      <c r="H40" s="82">
        <v>1</v>
      </c>
      <c r="I40" s="187">
        <v>10</v>
      </c>
      <c r="J40" s="187"/>
      <c r="K40" s="192">
        <v>100</v>
      </c>
      <c r="L40" s="192"/>
      <c r="M40" s="187"/>
      <c r="N40" s="187"/>
      <c r="P40" s="42">
        <v>5</v>
      </c>
      <c r="Q40" s="42">
        <f>P40*0.8</f>
        <v>4</v>
      </c>
      <c r="R40" s="20" t="s">
        <v>274</v>
      </c>
    </row>
    <row r="41" spans="1:18" ht="22.15" customHeight="1">
      <c r="A41" s="190"/>
      <c r="B41" s="190"/>
      <c r="C41" s="187"/>
      <c r="D41" s="191" t="s">
        <v>205</v>
      </c>
      <c r="E41" s="191"/>
      <c r="F41" s="191"/>
      <c r="G41" s="73"/>
      <c r="H41" s="73"/>
      <c r="I41" s="187"/>
      <c r="J41" s="187"/>
      <c r="K41" s="187"/>
      <c r="L41" s="187"/>
      <c r="M41" s="187"/>
      <c r="N41" s="187"/>
      <c r="P41" s="42"/>
      <c r="Q41" s="42"/>
      <c r="R41" s="79"/>
    </row>
    <row r="42" spans="1:18" ht="27.6" customHeight="1">
      <c r="A42" s="127" t="s">
        <v>49</v>
      </c>
      <c r="B42" s="127"/>
      <c r="C42" s="127"/>
      <c r="D42" s="127"/>
      <c r="E42" s="127"/>
      <c r="F42" s="127"/>
      <c r="G42" s="127"/>
      <c r="H42" s="127"/>
      <c r="I42" s="186">
        <v>100</v>
      </c>
      <c r="J42" s="186"/>
      <c r="K42" s="127"/>
      <c r="L42" s="127"/>
      <c r="M42" s="187"/>
      <c r="N42" s="187"/>
      <c r="P42" s="42">
        <f>SUM(P8:P41)</f>
        <v>100</v>
      </c>
      <c r="Q42" s="42">
        <f>SUM(Q8:Q41)</f>
        <v>81.23</v>
      </c>
      <c r="R42" s="79"/>
    </row>
  </sheetData>
  <mergeCells count="178">
    <mergeCell ref="A1:N1"/>
    <mergeCell ref="A2:N2"/>
    <mergeCell ref="A3:B3"/>
    <mergeCell ref="C3:N3"/>
    <mergeCell ref="A4:B4"/>
    <mergeCell ref="C4:G4"/>
    <mergeCell ref="H4:I4"/>
    <mergeCell ref="J4:N4"/>
    <mergeCell ref="N6:N7"/>
    <mergeCell ref="P6:P7"/>
    <mergeCell ref="Q6:Q7"/>
    <mergeCell ref="R6:R7"/>
    <mergeCell ref="F7:G7"/>
    <mergeCell ref="H7:I7"/>
    <mergeCell ref="A5:B5"/>
    <mergeCell ref="C5:G5"/>
    <mergeCell ref="H5:I5"/>
    <mergeCell ref="J5:N5"/>
    <mergeCell ref="A6:B11"/>
    <mergeCell ref="C6:D7"/>
    <mergeCell ref="F6:G6"/>
    <mergeCell ref="H6:I6"/>
    <mergeCell ref="J6:K7"/>
    <mergeCell ref="L6: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A14:A41"/>
    <mergeCell ref="D14:F14"/>
    <mergeCell ref="I14:J14"/>
    <mergeCell ref="K14:L14"/>
    <mergeCell ref="M14:N14"/>
    <mergeCell ref="C18:C20"/>
    <mergeCell ref="D18:F18"/>
    <mergeCell ref="I18:J18"/>
    <mergeCell ref="K18:L18"/>
    <mergeCell ref="M18:N18"/>
    <mergeCell ref="D19:F19"/>
    <mergeCell ref="B15:B26"/>
    <mergeCell ref="C15:C17"/>
    <mergeCell ref="D15:F15"/>
    <mergeCell ref="I15:J15"/>
    <mergeCell ref="K15:L15"/>
    <mergeCell ref="M15:N15"/>
    <mergeCell ref="D16:F16"/>
    <mergeCell ref="I16:J16"/>
    <mergeCell ref="K16:L16"/>
    <mergeCell ref="M16:N16"/>
    <mergeCell ref="I19:J19"/>
    <mergeCell ref="K19:L19"/>
    <mergeCell ref="M19:N19"/>
    <mergeCell ref="D20:F20"/>
    <mergeCell ref="I20:J20"/>
    <mergeCell ref="K20:L20"/>
    <mergeCell ref="M20:N20"/>
    <mergeCell ref="D17:F17"/>
    <mergeCell ref="I17:J17"/>
    <mergeCell ref="K17:L17"/>
    <mergeCell ref="M17:N17"/>
    <mergeCell ref="C24:C26"/>
    <mergeCell ref="D24:F24"/>
    <mergeCell ref="I24:J24"/>
    <mergeCell ref="K24:L24"/>
    <mergeCell ref="M24:N24"/>
    <mergeCell ref="D25:F25"/>
    <mergeCell ref="I25:J25"/>
    <mergeCell ref="C21:C23"/>
    <mergeCell ref="D21:F21"/>
    <mergeCell ref="I21:J21"/>
    <mergeCell ref="K21:L21"/>
    <mergeCell ref="M21:N21"/>
    <mergeCell ref="D22:F22"/>
    <mergeCell ref="I22:J22"/>
    <mergeCell ref="K22:L22"/>
    <mergeCell ref="M22:N22"/>
    <mergeCell ref="D23:F23"/>
    <mergeCell ref="K25:L25"/>
    <mergeCell ref="M25:N25"/>
    <mergeCell ref="D26:F26"/>
    <mergeCell ref="I26:J26"/>
    <mergeCell ref="K26:L26"/>
    <mergeCell ref="M26:N26"/>
    <mergeCell ref="I23:J23"/>
    <mergeCell ref="K23:L23"/>
    <mergeCell ref="M23:N23"/>
    <mergeCell ref="C30:C32"/>
    <mergeCell ref="D30:F30"/>
    <mergeCell ref="I30:J30"/>
    <mergeCell ref="K30:L30"/>
    <mergeCell ref="M30:N30"/>
    <mergeCell ref="D31:F31"/>
    <mergeCell ref="B27:B38"/>
    <mergeCell ref="C27:C29"/>
    <mergeCell ref="D27:F27"/>
    <mergeCell ref="I27:J27"/>
    <mergeCell ref="K27:L27"/>
    <mergeCell ref="M27:N27"/>
    <mergeCell ref="D28:F28"/>
    <mergeCell ref="I28:J28"/>
    <mergeCell ref="K28:L28"/>
    <mergeCell ref="M28:N28"/>
    <mergeCell ref="I31:J31"/>
    <mergeCell ref="K31:L31"/>
    <mergeCell ref="M31:N31"/>
    <mergeCell ref="D32:F32"/>
    <mergeCell ref="I32:J32"/>
    <mergeCell ref="K32:L32"/>
    <mergeCell ref="M32:N32"/>
    <mergeCell ref="D29:F29"/>
    <mergeCell ref="I29:J29"/>
    <mergeCell ref="K29:L29"/>
    <mergeCell ref="M29:N29"/>
    <mergeCell ref="C36:C38"/>
    <mergeCell ref="D36:F36"/>
    <mergeCell ref="I36:J36"/>
    <mergeCell ref="K36:L36"/>
    <mergeCell ref="M36:N36"/>
    <mergeCell ref="D37:F37"/>
    <mergeCell ref="I37:J37"/>
    <mergeCell ref="C33:C35"/>
    <mergeCell ref="D33:F33"/>
    <mergeCell ref="I33:J33"/>
    <mergeCell ref="K33:L33"/>
    <mergeCell ref="M33:N33"/>
    <mergeCell ref="D34:F34"/>
    <mergeCell ref="I34:J34"/>
    <mergeCell ref="K34:L34"/>
    <mergeCell ref="M34:N34"/>
    <mergeCell ref="D35:F35"/>
    <mergeCell ref="K37:L37"/>
    <mergeCell ref="M37:N37"/>
    <mergeCell ref="D38:F38"/>
    <mergeCell ref="I38:J38"/>
    <mergeCell ref="K38:L38"/>
    <mergeCell ref="M38:N38"/>
    <mergeCell ref="I35:J35"/>
    <mergeCell ref="K35:L35"/>
    <mergeCell ref="M35:N35"/>
    <mergeCell ref="D41:F41"/>
    <mergeCell ref="I41:J41"/>
    <mergeCell ref="K41:L41"/>
    <mergeCell ref="M41:N41"/>
    <mergeCell ref="A42:H42"/>
    <mergeCell ref="I42:J42"/>
    <mergeCell ref="K42:L42"/>
    <mergeCell ref="M42:N42"/>
    <mergeCell ref="B39:B41"/>
    <mergeCell ref="C39:C41"/>
    <mergeCell ref="D39:F39"/>
    <mergeCell ref="I39:J39"/>
    <mergeCell ref="K39:L39"/>
    <mergeCell ref="M39:N39"/>
    <mergeCell ref="D40:F40"/>
    <mergeCell ref="I40:J40"/>
    <mergeCell ref="K40:L40"/>
    <mergeCell ref="M40:N40"/>
  </mergeCells>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R33"/>
  <sheetViews>
    <sheetView topLeftCell="D25" workbookViewId="0">
      <selection activeCell="N35" sqref="N35"/>
    </sheetView>
  </sheetViews>
  <sheetFormatPr defaultColWidth="12.25" defaultRowHeight="13.5"/>
  <cols>
    <col min="1" max="1" width="9" customWidth="1"/>
    <col min="2" max="2" width="10.125" customWidth="1"/>
    <col min="3" max="3" width="11.125" customWidth="1"/>
    <col min="4" max="4" width="7.625" customWidth="1"/>
    <col min="5" max="5" width="15" customWidth="1"/>
    <col min="6" max="6" width="3" customWidth="1"/>
    <col min="9" max="9" width="6.75" customWidth="1"/>
    <col min="10" max="10" width="3.375" customWidth="1"/>
    <col min="11" max="11" width="6.625" customWidth="1"/>
    <col min="12" max="12" width="3.875" customWidth="1"/>
    <col min="13" max="13" width="7.875" customWidth="1"/>
    <col min="14" max="14" width="8.375" customWidth="1"/>
    <col min="16" max="16" width="12.375" style="66" customWidth="1"/>
    <col min="17" max="17" width="7.375" style="66" customWidth="1"/>
    <col min="18" max="18" width="24.375" style="61" customWidth="1"/>
    <col min="19" max="19" width="26" customWidth="1"/>
  </cols>
  <sheetData>
    <row r="1" spans="1:18" ht="22.5">
      <c r="A1" s="215" t="s">
        <v>51</v>
      </c>
      <c r="B1" s="215"/>
      <c r="C1" s="215"/>
      <c r="D1" s="215"/>
      <c r="E1" s="215"/>
      <c r="F1" s="215"/>
      <c r="G1" s="215"/>
      <c r="H1" s="215"/>
      <c r="I1" s="215"/>
      <c r="J1" s="215"/>
      <c r="K1" s="215"/>
      <c r="L1" s="215"/>
      <c r="M1" s="215"/>
      <c r="N1" s="215"/>
    </row>
    <row r="2" spans="1:18" ht="27" customHeight="1">
      <c r="A2" s="216" t="s">
        <v>52</v>
      </c>
      <c r="B2" s="216"/>
      <c r="C2" s="216"/>
      <c r="D2" s="216"/>
      <c r="E2" s="216"/>
      <c r="F2" s="216"/>
      <c r="G2" s="216"/>
      <c r="H2" s="216"/>
      <c r="I2" s="216"/>
      <c r="J2" s="216"/>
      <c r="K2" s="216"/>
      <c r="L2" s="216"/>
      <c r="M2" s="216"/>
      <c r="N2" s="216"/>
    </row>
    <row r="3" spans="1:18" ht="19.5">
      <c r="A3" s="3"/>
    </row>
    <row r="4" spans="1:18">
      <c r="A4" s="210" t="s">
        <v>0</v>
      </c>
      <c r="B4" s="210"/>
      <c r="C4" s="210" t="s">
        <v>3</v>
      </c>
      <c r="D4" s="210"/>
      <c r="E4" s="210"/>
      <c r="F4" s="210"/>
      <c r="G4" s="210"/>
      <c r="H4" s="210"/>
      <c r="I4" s="210"/>
      <c r="J4" s="210"/>
      <c r="K4" s="210"/>
      <c r="L4" s="210"/>
      <c r="M4" s="210"/>
      <c r="N4" s="210"/>
    </row>
    <row r="5" spans="1:18">
      <c r="A5" s="210" t="s">
        <v>5</v>
      </c>
      <c r="B5" s="210"/>
      <c r="C5" s="210" t="s">
        <v>6</v>
      </c>
      <c r="D5" s="210"/>
      <c r="E5" s="210"/>
      <c r="F5" s="210"/>
      <c r="G5" s="210"/>
      <c r="H5" s="210" t="s">
        <v>7</v>
      </c>
      <c r="I5" s="210"/>
      <c r="J5" s="210" t="s">
        <v>2</v>
      </c>
      <c r="K5" s="210"/>
      <c r="L5" s="210"/>
      <c r="M5" s="210"/>
      <c r="N5" s="210"/>
    </row>
    <row r="6" spans="1:18">
      <c r="A6" s="210" t="s">
        <v>8</v>
      </c>
      <c r="B6" s="210"/>
      <c r="C6" s="210"/>
      <c r="D6" s="210"/>
      <c r="E6" s="210"/>
      <c r="F6" s="210"/>
      <c r="G6" s="210"/>
      <c r="H6" s="210" t="s">
        <v>9</v>
      </c>
      <c r="I6" s="210"/>
      <c r="J6" s="210"/>
      <c r="K6" s="210"/>
      <c r="L6" s="210"/>
      <c r="M6" s="210"/>
      <c r="N6" s="210"/>
    </row>
    <row r="7" spans="1:18" ht="24" customHeight="1">
      <c r="A7" s="210" t="s">
        <v>10</v>
      </c>
      <c r="B7" s="210"/>
      <c r="C7" s="210"/>
      <c r="D7" s="210"/>
      <c r="E7" s="4" t="s">
        <v>11</v>
      </c>
      <c r="F7" s="210" t="s">
        <v>12</v>
      </c>
      <c r="G7" s="210"/>
      <c r="H7" s="210" t="s">
        <v>13</v>
      </c>
      <c r="I7" s="210"/>
      <c r="J7" s="210" t="s">
        <v>14</v>
      </c>
      <c r="K7" s="210"/>
      <c r="L7" s="210" t="s">
        <v>15</v>
      </c>
      <c r="M7" s="210"/>
      <c r="N7" s="210" t="s">
        <v>1</v>
      </c>
      <c r="P7" s="152" t="s">
        <v>35</v>
      </c>
      <c r="Q7" s="152" t="s">
        <v>36</v>
      </c>
      <c r="R7" s="152" t="s">
        <v>37</v>
      </c>
    </row>
    <row r="8" spans="1:18">
      <c r="A8" s="210" t="s">
        <v>19</v>
      </c>
      <c r="B8" s="210"/>
      <c r="C8" s="210"/>
      <c r="D8" s="210"/>
      <c r="E8" s="4" t="s">
        <v>20</v>
      </c>
      <c r="F8" s="210" t="s">
        <v>20</v>
      </c>
      <c r="G8" s="210"/>
      <c r="H8" s="210" t="s">
        <v>21</v>
      </c>
      <c r="I8" s="210"/>
      <c r="J8" s="210"/>
      <c r="K8" s="210"/>
      <c r="L8" s="210"/>
      <c r="M8" s="210"/>
      <c r="N8" s="210"/>
      <c r="P8" s="152"/>
      <c r="Q8" s="152"/>
      <c r="R8" s="152"/>
    </row>
    <row r="9" spans="1:18" ht="25.5">
      <c r="A9" s="212"/>
      <c r="B9" s="212"/>
      <c r="C9" s="214" t="s">
        <v>22</v>
      </c>
      <c r="D9" s="214"/>
      <c r="E9" s="4" t="s">
        <v>432</v>
      </c>
      <c r="F9" s="210">
        <v>714.38804948999996</v>
      </c>
      <c r="G9" s="210"/>
      <c r="H9" s="210">
        <v>702.71375599999999</v>
      </c>
      <c r="I9" s="210"/>
      <c r="J9" s="210">
        <v>10</v>
      </c>
      <c r="K9" s="210"/>
      <c r="L9" s="213">
        <v>0.999</v>
      </c>
      <c r="M9" s="213"/>
      <c r="N9" s="4">
        <v>100</v>
      </c>
      <c r="P9" s="60">
        <v>10</v>
      </c>
      <c r="Q9" s="60">
        <f>ROUND(10*H9/F9,1)</f>
        <v>9.8000000000000007</v>
      </c>
      <c r="R9" s="62"/>
    </row>
    <row r="10" spans="1:18">
      <c r="A10" s="212"/>
      <c r="B10" s="212"/>
      <c r="C10" s="210" t="s">
        <v>53</v>
      </c>
      <c r="D10" s="210"/>
      <c r="E10" s="210" t="s">
        <v>433</v>
      </c>
      <c r="F10" s="210">
        <v>714.38804900000002</v>
      </c>
      <c r="G10" s="210"/>
      <c r="H10" s="210">
        <v>702.71375599999999</v>
      </c>
      <c r="I10" s="210"/>
      <c r="J10" s="210">
        <v>10</v>
      </c>
      <c r="K10" s="210"/>
      <c r="L10" s="213">
        <v>0.999</v>
      </c>
      <c r="M10" s="213"/>
      <c r="N10" s="210">
        <v>100</v>
      </c>
      <c r="P10" s="67"/>
      <c r="Q10" s="67"/>
      <c r="R10" s="62"/>
    </row>
    <row r="11" spans="1:18">
      <c r="A11" s="212"/>
      <c r="B11" s="212"/>
      <c r="C11" s="210" t="s">
        <v>54</v>
      </c>
      <c r="D11" s="210"/>
      <c r="E11" s="210"/>
      <c r="F11" s="210"/>
      <c r="G11" s="210"/>
      <c r="H11" s="210"/>
      <c r="I11" s="210"/>
      <c r="J11" s="210"/>
      <c r="K11" s="210"/>
      <c r="L11" s="213"/>
      <c r="M11" s="213"/>
      <c r="N11" s="210"/>
      <c r="P11" s="67"/>
      <c r="Q11" s="67"/>
      <c r="R11" s="62"/>
    </row>
    <row r="12" spans="1:18">
      <c r="A12" s="212"/>
      <c r="B12" s="212"/>
      <c r="C12" s="210" t="s">
        <v>55</v>
      </c>
      <c r="D12" s="210"/>
      <c r="E12" s="4">
        <v>0</v>
      </c>
      <c r="F12" s="210">
        <v>0</v>
      </c>
      <c r="G12" s="210"/>
      <c r="H12" s="210"/>
      <c r="I12" s="210"/>
      <c r="J12" s="210" t="s">
        <v>24</v>
      </c>
      <c r="K12" s="210"/>
      <c r="L12" s="210"/>
      <c r="M12" s="210"/>
      <c r="N12" s="4" t="s">
        <v>24</v>
      </c>
    </row>
    <row r="13" spans="1:18">
      <c r="A13" s="212"/>
      <c r="B13" s="212"/>
      <c r="C13" s="210" t="s">
        <v>56</v>
      </c>
      <c r="D13" s="210"/>
      <c r="E13" s="4">
        <v>0</v>
      </c>
      <c r="F13" s="210">
        <v>0</v>
      </c>
      <c r="G13" s="210"/>
      <c r="H13" s="210"/>
      <c r="I13" s="210"/>
      <c r="J13" s="210" t="s">
        <v>24</v>
      </c>
      <c r="K13" s="210"/>
      <c r="L13" s="210"/>
      <c r="M13" s="210"/>
      <c r="N13" s="4" t="s">
        <v>24</v>
      </c>
    </row>
    <row r="14" spans="1:18">
      <c r="A14" s="210" t="s">
        <v>25</v>
      </c>
      <c r="B14" s="210" t="s">
        <v>26</v>
      </c>
      <c r="C14" s="210"/>
      <c r="D14" s="210"/>
      <c r="E14" s="210"/>
      <c r="F14" s="210"/>
      <c r="G14" s="210"/>
      <c r="H14" s="210" t="s">
        <v>27</v>
      </c>
      <c r="I14" s="210"/>
      <c r="J14" s="210"/>
      <c r="K14" s="210"/>
      <c r="L14" s="210"/>
      <c r="M14" s="210"/>
      <c r="N14" s="210"/>
    </row>
    <row r="15" spans="1:18" ht="47.25" customHeight="1">
      <c r="A15" s="210"/>
      <c r="B15" s="210" t="s">
        <v>57</v>
      </c>
      <c r="C15" s="210"/>
      <c r="D15" s="210"/>
      <c r="E15" s="210"/>
      <c r="F15" s="210"/>
      <c r="G15" s="210"/>
      <c r="H15" s="210" t="s">
        <v>58</v>
      </c>
      <c r="I15" s="210"/>
      <c r="J15" s="210"/>
      <c r="K15" s="210"/>
      <c r="L15" s="210"/>
      <c r="M15" s="210"/>
      <c r="N15" s="210"/>
    </row>
    <row r="16" spans="1:18">
      <c r="A16" s="207" t="s">
        <v>28</v>
      </c>
      <c r="B16" s="210" t="s">
        <v>29</v>
      </c>
      <c r="C16" s="210" t="s">
        <v>30</v>
      </c>
      <c r="D16" s="210" t="s">
        <v>31</v>
      </c>
      <c r="E16" s="210"/>
      <c r="F16" s="210"/>
      <c r="G16" s="4" t="s">
        <v>32</v>
      </c>
      <c r="H16" s="4" t="s">
        <v>33</v>
      </c>
      <c r="I16" s="210" t="s">
        <v>14</v>
      </c>
      <c r="J16" s="210"/>
      <c r="K16" s="210" t="s">
        <v>1</v>
      </c>
      <c r="L16" s="210"/>
      <c r="M16" s="210" t="s">
        <v>34</v>
      </c>
      <c r="N16" s="210"/>
      <c r="P16" s="152" t="s">
        <v>35</v>
      </c>
      <c r="Q16" s="152" t="s">
        <v>36</v>
      </c>
      <c r="R16" s="152" t="s">
        <v>37</v>
      </c>
    </row>
    <row r="17" spans="1:18">
      <c r="A17" s="208"/>
      <c r="B17" s="210"/>
      <c r="C17" s="210"/>
      <c r="D17" s="210"/>
      <c r="E17" s="210"/>
      <c r="F17" s="210"/>
      <c r="G17" s="4" t="s">
        <v>38</v>
      </c>
      <c r="H17" s="4" t="s">
        <v>39</v>
      </c>
      <c r="I17" s="210"/>
      <c r="J17" s="210"/>
      <c r="K17" s="210"/>
      <c r="L17" s="210"/>
      <c r="M17" s="210" t="s">
        <v>40</v>
      </c>
      <c r="N17" s="210"/>
      <c r="P17" s="152"/>
      <c r="Q17" s="152"/>
      <c r="R17" s="152"/>
    </row>
    <row r="18" spans="1:18" ht="36">
      <c r="A18" s="208"/>
      <c r="B18" s="210" t="s">
        <v>59</v>
      </c>
      <c r="C18" s="210" t="s">
        <v>42</v>
      </c>
      <c r="D18" s="153" t="s">
        <v>60</v>
      </c>
      <c r="E18" s="153"/>
      <c r="F18" s="153"/>
      <c r="G18" s="8" t="s">
        <v>61</v>
      </c>
      <c r="H18" s="8" t="s">
        <v>62</v>
      </c>
      <c r="I18" s="210">
        <v>5</v>
      </c>
      <c r="J18" s="210"/>
      <c r="K18" s="210">
        <v>5</v>
      </c>
      <c r="L18" s="210"/>
      <c r="M18" s="210"/>
      <c r="N18" s="210"/>
      <c r="P18" s="60">
        <v>7.5</v>
      </c>
      <c r="Q18" s="68">
        <f>P18*0.8</f>
        <v>6</v>
      </c>
      <c r="R18" s="5" t="s">
        <v>411</v>
      </c>
    </row>
    <row r="19" spans="1:18" ht="36">
      <c r="A19" s="208"/>
      <c r="B19" s="210"/>
      <c r="C19" s="210"/>
      <c r="D19" s="153" t="s">
        <v>63</v>
      </c>
      <c r="E19" s="153"/>
      <c r="F19" s="153"/>
      <c r="G19" s="11" t="s">
        <v>64</v>
      </c>
      <c r="H19" s="11" t="s">
        <v>64</v>
      </c>
      <c r="I19" s="210">
        <v>5</v>
      </c>
      <c r="J19" s="210"/>
      <c r="K19" s="210">
        <v>5</v>
      </c>
      <c r="L19" s="210"/>
      <c r="M19" s="210"/>
      <c r="N19" s="210"/>
      <c r="P19" s="60">
        <v>7.5</v>
      </c>
      <c r="Q19" s="68">
        <f t="shared" ref="Q19:Q21" si="0">P19*0.8</f>
        <v>6</v>
      </c>
      <c r="R19" s="5" t="s">
        <v>412</v>
      </c>
    </row>
    <row r="20" spans="1:18" ht="48">
      <c r="A20" s="208"/>
      <c r="B20" s="210"/>
      <c r="C20" s="210" t="s">
        <v>43</v>
      </c>
      <c r="D20" s="153" t="s">
        <v>65</v>
      </c>
      <c r="E20" s="153"/>
      <c r="F20" s="153"/>
      <c r="G20" s="4" t="s">
        <v>66</v>
      </c>
      <c r="H20" s="4" t="s">
        <v>66</v>
      </c>
      <c r="I20" s="210">
        <v>5</v>
      </c>
      <c r="J20" s="210"/>
      <c r="K20" s="210">
        <v>5</v>
      </c>
      <c r="L20" s="210"/>
      <c r="M20" s="210"/>
      <c r="N20" s="210"/>
      <c r="P20" s="60">
        <v>7.5</v>
      </c>
      <c r="Q20" s="68">
        <f t="shared" si="0"/>
        <v>6</v>
      </c>
      <c r="R20" s="5" t="s">
        <v>413</v>
      </c>
    </row>
    <row r="21" spans="1:18" ht="45" customHeight="1">
      <c r="A21" s="208"/>
      <c r="B21" s="210"/>
      <c r="C21" s="210"/>
      <c r="D21" s="153" t="s">
        <v>67</v>
      </c>
      <c r="E21" s="153"/>
      <c r="F21" s="153"/>
      <c r="G21" s="4" t="s">
        <v>68</v>
      </c>
      <c r="H21" s="4" t="s">
        <v>68</v>
      </c>
      <c r="I21" s="210">
        <v>5</v>
      </c>
      <c r="J21" s="210"/>
      <c r="K21" s="210">
        <v>5</v>
      </c>
      <c r="L21" s="210"/>
      <c r="M21" s="210"/>
      <c r="N21" s="210"/>
      <c r="P21" s="60">
        <v>7.5</v>
      </c>
      <c r="Q21" s="68">
        <f t="shared" si="0"/>
        <v>6</v>
      </c>
      <c r="R21" s="5" t="s">
        <v>414</v>
      </c>
    </row>
    <row r="22" spans="1:18" ht="36.950000000000003" customHeight="1">
      <c r="A22" s="208"/>
      <c r="B22" s="210"/>
      <c r="C22" s="207" t="s">
        <v>44</v>
      </c>
      <c r="D22" s="153" t="s">
        <v>409</v>
      </c>
      <c r="E22" s="153"/>
      <c r="F22" s="153"/>
      <c r="G22" s="4" t="s">
        <v>410</v>
      </c>
      <c r="H22" s="4" t="s">
        <v>69</v>
      </c>
      <c r="I22" s="210">
        <v>5</v>
      </c>
      <c r="J22" s="210"/>
      <c r="K22" s="210">
        <v>5</v>
      </c>
      <c r="L22" s="210"/>
      <c r="M22" s="210"/>
      <c r="N22" s="210"/>
      <c r="P22" s="60">
        <v>5</v>
      </c>
      <c r="Q22" s="68">
        <f>P22*0.8</f>
        <v>4</v>
      </c>
      <c r="R22" s="5" t="s">
        <v>417</v>
      </c>
    </row>
    <row r="23" spans="1:18" ht="36" customHeight="1">
      <c r="A23" s="208"/>
      <c r="B23" s="210"/>
      <c r="C23" s="208"/>
      <c r="D23" s="153" t="s">
        <v>70</v>
      </c>
      <c r="E23" s="153"/>
      <c r="F23" s="153"/>
      <c r="G23" s="4" t="s">
        <v>13</v>
      </c>
      <c r="H23" s="9">
        <v>44328</v>
      </c>
      <c r="I23" s="210">
        <v>5</v>
      </c>
      <c r="J23" s="210"/>
      <c r="K23" s="210">
        <v>5</v>
      </c>
      <c r="L23" s="210"/>
      <c r="M23" s="210" t="s">
        <v>71</v>
      </c>
      <c r="N23" s="210"/>
      <c r="P23" s="60"/>
      <c r="Q23" s="68"/>
      <c r="R23" s="5"/>
    </row>
    <row r="24" spans="1:18" ht="36" customHeight="1">
      <c r="A24" s="208"/>
      <c r="B24" s="210"/>
      <c r="C24" s="209"/>
      <c r="D24" s="154" t="s">
        <v>407</v>
      </c>
      <c r="E24" s="153"/>
      <c r="F24" s="153"/>
      <c r="G24" s="53" t="s">
        <v>408</v>
      </c>
      <c r="H24" s="9"/>
      <c r="I24" s="205"/>
      <c r="J24" s="206"/>
      <c r="K24" s="205"/>
      <c r="L24" s="206"/>
      <c r="M24" s="205"/>
      <c r="N24" s="206"/>
      <c r="P24" s="60">
        <v>5</v>
      </c>
      <c r="Q24" s="68">
        <v>5</v>
      </c>
      <c r="R24" s="5" t="s">
        <v>418</v>
      </c>
    </row>
    <row r="25" spans="1:18" ht="28.35" customHeight="1">
      <c r="A25" s="208"/>
      <c r="B25" s="210"/>
      <c r="C25" s="4" t="s">
        <v>45</v>
      </c>
      <c r="D25" s="153" t="s">
        <v>72</v>
      </c>
      <c r="E25" s="153"/>
      <c r="F25" s="153"/>
      <c r="G25" s="4">
        <v>714.38804900000002</v>
      </c>
      <c r="H25" s="4">
        <v>702.71375599999999</v>
      </c>
      <c r="I25" s="210">
        <v>10</v>
      </c>
      <c r="J25" s="210"/>
      <c r="K25" s="210">
        <v>10</v>
      </c>
      <c r="L25" s="210"/>
      <c r="M25" s="210"/>
      <c r="N25" s="210"/>
      <c r="P25" s="60">
        <v>10</v>
      </c>
      <c r="Q25" s="68">
        <v>10</v>
      </c>
      <c r="R25" s="5"/>
    </row>
    <row r="26" spans="1:18" ht="24.75" customHeight="1">
      <c r="A26" s="208"/>
      <c r="B26" s="210" t="s">
        <v>73</v>
      </c>
      <c r="C26" s="10" t="s">
        <v>46</v>
      </c>
      <c r="D26" s="153" t="s">
        <v>74</v>
      </c>
      <c r="E26" s="153"/>
      <c r="F26" s="153"/>
      <c r="G26" s="4"/>
      <c r="H26" s="4"/>
      <c r="I26" s="210"/>
      <c r="J26" s="210"/>
      <c r="K26" s="210"/>
      <c r="L26" s="210"/>
      <c r="M26" s="210"/>
      <c r="N26" s="210"/>
      <c r="P26" s="60"/>
      <c r="Q26" s="68"/>
      <c r="R26" s="5"/>
    </row>
    <row r="27" spans="1:18" ht="34.35" customHeight="1">
      <c r="A27" s="208"/>
      <c r="B27" s="210"/>
      <c r="C27" s="207" t="s">
        <v>47</v>
      </c>
      <c r="D27" s="153" t="s">
        <v>75</v>
      </c>
      <c r="E27" s="153"/>
      <c r="F27" s="153"/>
      <c r="G27" s="4" t="s">
        <v>76</v>
      </c>
      <c r="H27" s="4" t="s">
        <v>76</v>
      </c>
      <c r="I27" s="210">
        <v>3</v>
      </c>
      <c r="J27" s="210"/>
      <c r="K27" s="210">
        <v>3</v>
      </c>
      <c r="L27" s="210"/>
      <c r="M27" s="210"/>
      <c r="N27" s="210"/>
      <c r="P27" s="60">
        <v>15</v>
      </c>
      <c r="Q27" s="68">
        <f>P27*0.7</f>
        <v>10.5</v>
      </c>
      <c r="R27" s="5" t="s">
        <v>415</v>
      </c>
    </row>
    <row r="28" spans="1:18" ht="34.700000000000003" customHeight="1">
      <c r="A28" s="208"/>
      <c r="B28" s="210"/>
      <c r="C28" s="209"/>
      <c r="D28" s="153" t="s">
        <v>77</v>
      </c>
      <c r="E28" s="153"/>
      <c r="F28" s="153"/>
      <c r="G28" s="4" t="s">
        <v>78</v>
      </c>
      <c r="H28" s="4" t="s">
        <v>78</v>
      </c>
      <c r="I28" s="210">
        <v>3</v>
      </c>
      <c r="J28" s="210"/>
      <c r="K28" s="210">
        <v>3</v>
      </c>
      <c r="L28" s="210"/>
      <c r="M28" s="210"/>
      <c r="N28" s="210"/>
      <c r="P28" s="60">
        <v>15</v>
      </c>
      <c r="Q28" s="68">
        <f>P28*0.7</f>
        <v>10.5</v>
      </c>
      <c r="R28" s="5" t="s">
        <v>415</v>
      </c>
    </row>
    <row r="29" spans="1:18">
      <c r="A29" s="208"/>
      <c r="B29" s="210"/>
      <c r="C29" s="10" t="s">
        <v>79</v>
      </c>
      <c r="D29" s="153" t="s">
        <v>74</v>
      </c>
      <c r="E29" s="153"/>
      <c r="F29" s="153"/>
      <c r="G29" s="4"/>
      <c r="H29" s="4"/>
      <c r="I29" s="210"/>
      <c r="J29" s="210"/>
      <c r="K29" s="210"/>
      <c r="L29" s="210"/>
      <c r="M29" s="210"/>
      <c r="N29" s="210"/>
      <c r="P29" s="60"/>
      <c r="Q29" s="68"/>
      <c r="R29" s="5"/>
    </row>
    <row r="30" spans="1:18" ht="25.5">
      <c r="A30" s="208"/>
      <c r="B30" s="210"/>
      <c r="C30" s="4" t="s">
        <v>80</v>
      </c>
      <c r="D30" s="153" t="s">
        <v>74</v>
      </c>
      <c r="E30" s="153"/>
      <c r="F30" s="153"/>
      <c r="G30" s="4"/>
      <c r="H30" s="4"/>
      <c r="I30" s="210"/>
      <c r="J30" s="210"/>
      <c r="K30" s="210"/>
      <c r="L30" s="210"/>
      <c r="M30" s="210"/>
      <c r="N30" s="210"/>
      <c r="P30" s="60"/>
      <c r="Q30" s="68"/>
      <c r="R30" s="5"/>
    </row>
    <row r="31" spans="1:18" ht="25.5">
      <c r="A31" s="208"/>
      <c r="B31" s="10" t="s">
        <v>81</v>
      </c>
      <c r="C31" s="4" t="s">
        <v>48</v>
      </c>
      <c r="D31" s="153" t="s">
        <v>82</v>
      </c>
      <c r="E31" s="153"/>
      <c r="F31" s="153"/>
      <c r="G31" s="6">
        <v>1</v>
      </c>
      <c r="H31" s="6">
        <v>1</v>
      </c>
      <c r="I31" s="210">
        <v>10</v>
      </c>
      <c r="J31" s="210"/>
      <c r="K31" s="210">
        <v>10</v>
      </c>
      <c r="L31" s="210"/>
      <c r="M31" s="210"/>
      <c r="N31" s="210"/>
      <c r="P31" s="60">
        <v>10</v>
      </c>
      <c r="Q31" s="68">
        <f>P31*0.8</f>
        <v>8</v>
      </c>
      <c r="R31" s="5" t="s">
        <v>416</v>
      </c>
    </row>
    <row r="32" spans="1:18">
      <c r="A32" s="151" t="s">
        <v>49</v>
      </c>
      <c r="B32" s="151"/>
      <c r="C32" s="151"/>
      <c r="D32" s="151"/>
      <c r="E32" s="151"/>
      <c r="F32" s="151"/>
      <c r="G32" s="151"/>
      <c r="H32" s="151"/>
      <c r="I32" s="151">
        <f>SUM(I18:J31)+J10</f>
        <v>66</v>
      </c>
      <c r="J32" s="151"/>
      <c r="K32" s="151">
        <f>SUM(K18:L31)+J10</f>
        <v>66</v>
      </c>
      <c r="L32" s="151"/>
      <c r="M32" s="210"/>
      <c r="N32" s="210"/>
      <c r="P32" s="60">
        <f>SUM(P18:P31)+P9</f>
        <v>100</v>
      </c>
      <c r="Q32" s="60">
        <f>SUM(Q18:Q31)+Q9</f>
        <v>81.8</v>
      </c>
      <c r="R32" s="62"/>
    </row>
    <row r="33" spans="16:18" ht="32.450000000000003" customHeight="1">
      <c r="P33" s="211"/>
      <c r="Q33" s="211"/>
      <c r="R33" s="211"/>
    </row>
  </sheetData>
  <mergeCells count="136">
    <mergeCell ref="A1:N1"/>
    <mergeCell ref="A2:N2"/>
    <mergeCell ref="A4:B4"/>
    <mergeCell ref="C4:N4"/>
    <mergeCell ref="A5:B5"/>
    <mergeCell ref="C5:G5"/>
    <mergeCell ref="H5:I5"/>
    <mergeCell ref="J5:N5"/>
    <mergeCell ref="R7:R8"/>
    <mergeCell ref="A8:B8"/>
    <mergeCell ref="F8:G8"/>
    <mergeCell ref="H8:I8"/>
    <mergeCell ref="A6:B6"/>
    <mergeCell ref="C6:G6"/>
    <mergeCell ref="H6:I6"/>
    <mergeCell ref="J6:N6"/>
    <mergeCell ref="A7:B7"/>
    <mergeCell ref="C7:D8"/>
    <mergeCell ref="F7:G7"/>
    <mergeCell ref="H7:I7"/>
    <mergeCell ref="J7:K8"/>
    <mergeCell ref="L7:M8"/>
    <mergeCell ref="A9:B9"/>
    <mergeCell ref="C9:D9"/>
    <mergeCell ref="F9:G9"/>
    <mergeCell ref="H9:I9"/>
    <mergeCell ref="J9:K9"/>
    <mergeCell ref="L9:M9"/>
    <mergeCell ref="N7:N8"/>
    <mergeCell ref="P7:P8"/>
    <mergeCell ref="Q7:Q8"/>
    <mergeCell ref="A13:B13"/>
    <mergeCell ref="C13:D13"/>
    <mergeCell ref="F13:G13"/>
    <mergeCell ref="H13:I13"/>
    <mergeCell ref="J13:K13"/>
    <mergeCell ref="L13:M13"/>
    <mergeCell ref="L10:M11"/>
    <mergeCell ref="N10:N11"/>
    <mergeCell ref="A11:B11"/>
    <mergeCell ref="C11:D11"/>
    <mergeCell ref="A12:B12"/>
    <mergeCell ref="C12:D12"/>
    <mergeCell ref="F12:G12"/>
    <mergeCell ref="H12:I12"/>
    <mergeCell ref="J12:K12"/>
    <mergeCell ref="L12:M12"/>
    <mergeCell ref="A10:B10"/>
    <mergeCell ref="C10:D10"/>
    <mergeCell ref="E10:E11"/>
    <mergeCell ref="F10:G11"/>
    <mergeCell ref="H10:I11"/>
    <mergeCell ref="J10:K11"/>
    <mergeCell ref="K16:L17"/>
    <mergeCell ref="M16:N16"/>
    <mergeCell ref="P16:P17"/>
    <mergeCell ref="Q16:Q17"/>
    <mergeCell ref="R16:R17"/>
    <mergeCell ref="M17:N17"/>
    <mergeCell ref="A14:A15"/>
    <mergeCell ref="B14:G14"/>
    <mergeCell ref="H14:N14"/>
    <mergeCell ref="B15:G15"/>
    <mergeCell ref="H15:N15"/>
    <mergeCell ref="A16:A31"/>
    <mergeCell ref="B16:B17"/>
    <mergeCell ref="C16:C17"/>
    <mergeCell ref="D16:F17"/>
    <mergeCell ref="I16:J17"/>
    <mergeCell ref="K19:L19"/>
    <mergeCell ref="M19:N19"/>
    <mergeCell ref="C20:C21"/>
    <mergeCell ref="D20:F20"/>
    <mergeCell ref="I20:J20"/>
    <mergeCell ref="K20:L20"/>
    <mergeCell ref="M20:N20"/>
    <mergeCell ref="D21:F21"/>
    <mergeCell ref="M23:N23"/>
    <mergeCell ref="I21:J21"/>
    <mergeCell ref="K21:L21"/>
    <mergeCell ref="C18:C19"/>
    <mergeCell ref="D18:F18"/>
    <mergeCell ref="I18:J18"/>
    <mergeCell ref="K18:L18"/>
    <mergeCell ref="M18:N18"/>
    <mergeCell ref="D19:F19"/>
    <mergeCell ref="I19:J19"/>
    <mergeCell ref="M21:N21"/>
    <mergeCell ref="K26:L26"/>
    <mergeCell ref="M26:N26"/>
    <mergeCell ref="C27:C28"/>
    <mergeCell ref="B18:B25"/>
    <mergeCell ref="D29:F29"/>
    <mergeCell ref="I29:J29"/>
    <mergeCell ref="K29:L29"/>
    <mergeCell ref="M29:N29"/>
    <mergeCell ref="D30:F30"/>
    <mergeCell ref="I30:J30"/>
    <mergeCell ref="K30:L30"/>
    <mergeCell ref="M30:N30"/>
    <mergeCell ref="D27:F27"/>
    <mergeCell ref="I27:J27"/>
    <mergeCell ref="K27:L27"/>
    <mergeCell ref="M27:N27"/>
    <mergeCell ref="D28:F28"/>
    <mergeCell ref="D22:F22"/>
    <mergeCell ref="I22:J22"/>
    <mergeCell ref="K22:L22"/>
    <mergeCell ref="M22:N22"/>
    <mergeCell ref="D23:F23"/>
    <mergeCell ref="I23:J23"/>
    <mergeCell ref="K23:L23"/>
    <mergeCell ref="D24:F24"/>
    <mergeCell ref="I24:J24"/>
    <mergeCell ref="K24:L24"/>
    <mergeCell ref="M24:N24"/>
    <mergeCell ref="C22:C24"/>
    <mergeCell ref="I28:J28"/>
    <mergeCell ref="K28:L28"/>
    <mergeCell ref="M28:N28"/>
    <mergeCell ref="P33:R33"/>
    <mergeCell ref="D31:F31"/>
    <mergeCell ref="I31:J31"/>
    <mergeCell ref="K31:L31"/>
    <mergeCell ref="M31:N31"/>
    <mergeCell ref="A32:H32"/>
    <mergeCell ref="I32:J32"/>
    <mergeCell ref="K32:L32"/>
    <mergeCell ref="M32:N32"/>
    <mergeCell ref="D25:F25"/>
    <mergeCell ref="I25:J25"/>
    <mergeCell ref="K25:L25"/>
    <mergeCell ref="M25:N25"/>
    <mergeCell ref="B26:B30"/>
    <mergeCell ref="D26:F26"/>
    <mergeCell ref="I26:J26"/>
  </mergeCells>
  <phoneticPr fontId="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7</vt:i4>
      </vt:variant>
    </vt:vector>
  </HeadingPairs>
  <TitlesOfParts>
    <vt:vector size="7" baseType="lpstr">
      <vt:lpstr>8</vt:lpstr>
      <vt:lpstr>9</vt:lpstr>
      <vt:lpstr>10</vt:lpstr>
      <vt:lpstr>11</vt:lpstr>
      <vt:lpstr>12</vt:lpstr>
      <vt:lpstr>13</vt:lpstr>
      <vt:lpstr>19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cp:lastModifiedBy>
  <cp:lastPrinted>2021-05-24T00:51:08Z</cp:lastPrinted>
  <dcterms:created xsi:type="dcterms:W3CDTF">2015-06-05T18:19:34Z</dcterms:created>
  <dcterms:modified xsi:type="dcterms:W3CDTF">2021-06-03T06:22:47Z</dcterms:modified>
</cp:coreProperties>
</file>